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2" activeTab="1"/>
  </bookViews>
  <sheets>
    <sheet name="Cover" sheetId="1" r:id="rId1"/>
    <sheet name="Total Sales Vol. 2013" sheetId="2" r:id="rId2"/>
    <sheet name="2012" sheetId="3" r:id="rId3"/>
    <sheet name="2011" sheetId="4" r:id="rId4"/>
    <sheet name="2010" sheetId="5" r:id="rId5"/>
    <sheet name="Data" sheetId="6" state="hidden" r:id="rId6"/>
  </sheets>
  <definedNames>
    <definedName name="_xlnm.Print_Area" localSheetId="4">'2010'!$A$1:$T$43</definedName>
    <definedName name="_xlnm.Print_Area" localSheetId="3">'2011'!$A$1:$T$44</definedName>
    <definedName name="_xlnm.Print_Area" localSheetId="2">'2012'!$A$1:$T$44</definedName>
    <definedName name="_xlnm.Print_Area" localSheetId="0">'Cover'!$A$1:$L$25</definedName>
    <definedName name="_xlnm.Print_Area" localSheetId="1">'Total Sales Vol. 2013'!$A$1:$U$43</definedName>
  </definedNames>
  <calcPr fullCalcOnLoad="1"/>
</workbook>
</file>

<file path=xl/sharedStrings.xml><?xml version="1.0" encoding="utf-8"?>
<sst xmlns="http://schemas.openxmlformats.org/spreadsheetml/2006/main" count="477" uniqueCount="85">
  <si>
    <t>SSANGYONG MOTOR COMPANY</t>
  </si>
  <si>
    <t>ㅔ</t>
  </si>
  <si>
    <t>Sales Performance Report</t>
  </si>
  <si>
    <t>FY 2013</t>
  </si>
  <si>
    <t>MOST INNOVATIVE AND RESPECTED KOREAN AUTOMOTIVE COMPANY</t>
  </si>
  <si>
    <t>■ Total Sales Volume in 2013</t>
  </si>
  <si>
    <t>(Units)</t>
  </si>
  <si>
    <t>Yr 2013 Actual Results</t>
  </si>
  <si>
    <t>YoY(December)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</si>
  <si>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</si>
  <si>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</si>
  <si>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</si>
  <si>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</si>
  <si>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</si>
  <si>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</si>
  <si>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</si>
  <si>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</si>
  <si>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</si>
  <si>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</si>
  <si>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</si>
  <si>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</si>
  <si>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</si>
  <si>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Yr 2012</t>
  </si>
  <si>
    <t>Ratio</t>
  </si>
  <si>
    <t>Yr 2011</t>
  </si>
  <si>
    <t>SUV</t>
  </si>
  <si>
    <t>Rexton</t>
  </si>
  <si>
    <t>Kyron</t>
  </si>
  <si>
    <t>Actyon</t>
  </si>
  <si>
    <t>Korando C</t>
  </si>
  <si>
    <t>SUT</t>
  </si>
  <si>
    <t>K/Sports</t>
  </si>
  <si>
    <t>MPV</t>
  </si>
  <si>
    <t>K/Turismo</t>
  </si>
  <si>
    <t>PC</t>
  </si>
  <si>
    <t>Chairman W</t>
  </si>
  <si>
    <t>Chairman H</t>
  </si>
  <si>
    <t>Total (CBU only)</t>
  </si>
  <si>
    <t>Total (CBU + CKD)</t>
  </si>
  <si>
    <t>Domestic</t>
  </si>
  <si>
    <t>CBU</t>
  </si>
  <si>
    <t>Domestic Total</t>
  </si>
  <si>
    <t>Export</t>
  </si>
  <si>
    <t>CBU Total</t>
  </si>
  <si>
    <t>CKD</t>
  </si>
  <si>
    <t>Rexton/Actyon</t>
  </si>
  <si>
    <t>CKD Total</t>
  </si>
  <si>
    <t>Export Total (CBU+CKD)</t>
  </si>
  <si>
    <t>Total Sales Volume in 2012</t>
  </si>
  <si>
    <t>Yr 2012 Actual Results</t>
  </si>
  <si>
    <t>YoY (Jan~Dec)</t>
  </si>
  <si>
    <t>Total(CBU+CKD)</t>
  </si>
  <si>
    <t>Korando</t>
  </si>
  <si>
    <t>Rodius</t>
  </si>
  <si>
    <t>※ Export (CBU+CKD)</t>
  </si>
  <si>
    <t>Total Sales Volume in Yr 2011</t>
  </si>
  <si>
    <t>Yr 2011 Actual Results</t>
  </si>
  <si>
    <t>Yr 2010</t>
  </si>
  <si>
    <t>A/Sports</t>
  </si>
  <si>
    <r>
      <t>※</t>
    </r>
    <r>
      <rPr>
        <b/>
        <sz val="11"/>
        <color indexed="8"/>
        <rFont val="Book Antiqua"/>
        <family val="1"/>
      </rPr>
      <t xml:space="preserve"> Export (CBU+CKD)</t>
    </r>
  </si>
  <si>
    <t>Total Sales Volume in Yr 2010</t>
  </si>
  <si>
    <t>Yr 2010 Actual Results</t>
  </si>
  <si>
    <t>Yr 2009</t>
  </si>
  <si>
    <t>Charman W</t>
  </si>
  <si>
    <t>Charman H</t>
  </si>
  <si>
    <t>JAN</t>
  </si>
  <si>
    <t>판  매(Sales)</t>
  </si>
  <si>
    <t>Classification</t>
  </si>
  <si>
    <t>Actual</t>
  </si>
  <si>
    <t>1st</t>
  </si>
  <si>
    <t>Dom</t>
  </si>
  <si>
    <t>Assy</t>
  </si>
  <si>
    <t xml:space="preserve"> KORANDO</t>
  </si>
  <si>
    <t>Exp</t>
  </si>
  <si>
    <t xml:space="preserve"> K/TURISMO</t>
  </si>
  <si>
    <t>2nd</t>
  </si>
  <si>
    <t xml:space="preserve"> CHAIRMAN H</t>
  </si>
  <si>
    <t xml:space="preserve"> CHAIRMAN W</t>
  </si>
  <si>
    <t>`</t>
  </si>
  <si>
    <t xml:space="preserve"> REXTON</t>
  </si>
  <si>
    <t>3rd</t>
  </si>
  <si>
    <t xml:space="preserve"> ACTYON</t>
  </si>
  <si>
    <t xml:space="preserve"> KYRON</t>
  </si>
  <si>
    <t xml:space="preserve"> K/SPORTS</t>
  </si>
  <si>
    <t>TOTAL</t>
  </si>
</sst>
</file>

<file path=xl/styles.xml><?xml version="1.0" encoding="utf-8"?>
<styleSheet xmlns="http://schemas.openxmlformats.org/spreadsheetml/2006/main">
  <numFmts count="47">
    <numFmt numFmtId="164" formatCode="GENERAL"/>
    <numFmt numFmtId="165" formatCode="\$#,##0_);[RED]&quot;($&quot;#,##0\)"/>
    <numFmt numFmtId="166" formatCode="\₩#,##0.00;[RED]&quot;₩-&quot;#,##0.00"/>
    <numFmt numFmtId="167" formatCode="#,##0.00;[RED]\-#,##0.00"/>
    <numFmt numFmtId="168" formatCode="#,##0;[RED]\-#,##0"/>
    <numFmt numFmtId="169" formatCode="\₩#,##0;[RED]&quot;₩-&quot;#,##0"/>
    <numFmt numFmtId="170" formatCode="_-* #,##0.00_-;\-* #,##0.00_-;_-* \-??_-;_-@_-"/>
    <numFmt numFmtId="171" formatCode="_ \₩* #,##0_ ;_ \₩* \-#,##0_ ;_ \₩* \-_ ;_ @_ "/>
    <numFmt numFmtId="172" formatCode="_ * #,##0_ ;_ * \-#,##0_ ;_ * \-_ ;_ @_ "/>
    <numFmt numFmtId="173" formatCode="_ * #,##0.00_ ;_ * \-#,##0.00_ ;_ * \-??_ ;_ @_ "/>
    <numFmt numFmtId="174" formatCode="\$#,##0.00_);[RED]&quot;($&quot;#,##0.00\)"/>
    <numFmt numFmtId="175" formatCode="0.0%"/>
    <numFmt numFmtId="176" formatCode="_-\₩* #,##0_-;&quot;-₩&quot;* #,##0_-;_-\₩* \-_-;_-@_-"/>
    <numFmt numFmtId="177" formatCode="_-* #,##0_-;\-* #,##0_-;_-* \-_-;_-@_-"/>
    <numFmt numFmtId="178" formatCode="\₩#,##0;&quot;-₩&quot;#,##0"/>
    <numFmt numFmtId="179" formatCode="_-* #,##0.00_-;\-* #,##0.00_-;_-* \-_-;_-@_-"/>
    <numFmt numFmtId="180" formatCode="_ * #,##0\ _m_k_ ;_ * #,##0\ _m_k_ ;_ * \-??\ _m_k_ ;_ @_ "/>
    <numFmt numFmtId="181" formatCode="0.000"/>
    <numFmt numFmtId="182" formatCode="_-&quot;€ &quot;* #,##0.00_-;_-&quot;€ &quot;* #,##0.00\-;_-&quot;€ &quot;* \-??_-;_-@_-"/>
    <numFmt numFmtId="183" formatCode="_-\₩* #,##0.00_-;&quot;-₩&quot;* #,##0.00_-;_-\₩* \-??_-;_-@_-"/>
    <numFmt numFmtId="184" formatCode="_(\$* #,##0_);_(\$* \(#,##0\);_(\$* \-_);_(@_)"/>
    <numFmt numFmtId="185" formatCode="#,##0;[RED]#,##0"/>
    <numFmt numFmtId="186" formatCode="_-[$€-2]* #,##0.00_-;\-[$€-2]* #,##0.00_-;_-[$€-2]* \-??_-"/>
    <numFmt numFmtId="187" formatCode="YYYY/MM/DD"/>
    <numFmt numFmtId="188" formatCode="#,##0;\-#,##0"/>
    <numFmt numFmtId="189" formatCode="_ * #,##0.0\ _m_k_ ;_ * #,##0.0\ _m_k_ ;_ * \-??\ _m_k_ ;_ @_ "/>
    <numFmt numFmtId="190" formatCode="0%_);\(0%\)"/>
    <numFmt numFmtId="191" formatCode="0%"/>
    <numFmt numFmtId="192" formatCode="0.00%"/>
    <numFmt numFmtId="193" formatCode="#,##0.00"/>
    <numFmt numFmtId="194" formatCode="_-\£* #,##0_-;&quot;-£&quot;* #,##0_-;_-\£* \-_-;_-@_-"/>
    <numFmt numFmtId="195" formatCode="_-\£* #,##0.00_-;&quot;-£&quot;* #,##0.00_-;_-\£* \-??_-;_-@_-"/>
    <numFmt numFmtId="196" formatCode="_ \₩* #,##0.00_ ;_ \₩* \-#,##0.00_ ;_ \₩* \-??_ ;_ @_ "/>
    <numFmt numFmtId="197" formatCode="_(* #,##0_);_(* \(#,##0\);_(* \-_);_(@_)"/>
    <numFmt numFmtId="198" formatCode="0_)"/>
    <numFmt numFmtId="199" formatCode="_ \￥* #,##0.00_ ;_ \￥* \-#,##0.00_ ;_ \￥* \-??_ ;_ @_ "/>
    <numFmt numFmtId="200" formatCode="0.00"/>
    <numFmt numFmtId="201" formatCode="_-* #,##0_р_._-;\-* #,##0_р_._-;_-* \-_р_._-;_-@_-"/>
    <numFmt numFmtId="202" formatCode="#,##0"/>
    <numFmt numFmtId="203" formatCode="\$#,##0.0_);[RED]&quot;($&quot;#,##0.0\)"/>
    <numFmt numFmtId="204" formatCode="\₩#,##0;&quot;₩-&quot;#,##0"/>
    <numFmt numFmtId="205" formatCode="_-* #,##0_-;\-#,##0_-;_-* \-_ &quot;    &quot;;_-@_-"/>
    <numFmt numFmtId="206" formatCode="_-* #,##0_-;\-#,##0_-;_-* \-_ &quot;      &quot;;_-@_-"/>
    <numFmt numFmtId="207" formatCode="0.000_ "/>
    <numFmt numFmtId="208" formatCode="_-* #,##0%;\-#,##0%;_-* \-_ &quot;    &quot;;_-@_-"/>
    <numFmt numFmtId="209" formatCode="_-* #,##0.0%;\-#,##0.0%;_-* \-_ &quot;    &quot;;_-@_-"/>
    <numFmt numFmtId="210" formatCode="@"/>
  </numFmts>
  <fonts count="118">
    <font>
      <sz val="11"/>
      <color indexed="8"/>
      <name val="맑은 고딕"/>
      <family val="3"/>
    </font>
    <font>
      <sz val="10"/>
      <name val="Arial"/>
      <family val="0"/>
    </font>
    <font>
      <sz val="12"/>
      <name val="宋体"/>
      <family val="0"/>
    </font>
    <font>
      <sz val="11"/>
      <color indexed="8"/>
      <name val="华文细黑"/>
      <family val="0"/>
    </font>
    <font>
      <u val="single"/>
      <sz val="12"/>
      <name val="바탕체"/>
      <family val="1"/>
    </font>
    <font>
      <sz val="11"/>
      <color indexed="9"/>
      <name val="华文细黑"/>
      <family val="0"/>
    </font>
    <font>
      <sz val="11"/>
      <color indexed="9"/>
      <name val="맑은 고딕"/>
      <family val="3"/>
    </font>
    <font>
      <sz val="12"/>
      <name val="바탕체"/>
      <family val="1"/>
    </font>
    <font>
      <sz val="12"/>
      <name val="¹????¼"/>
      <family val="3"/>
    </font>
    <font>
      <sz val="12"/>
      <name val="Arial"/>
      <family val="2"/>
    </font>
    <font>
      <sz val="11"/>
      <name val="Arial"/>
      <family val="2"/>
    </font>
    <font>
      <sz val="8"/>
      <color indexed="20"/>
      <name val="Tahoma"/>
      <family val="2"/>
    </font>
    <font>
      <b/>
      <sz val="10"/>
      <name val="Arial"/>
      <family val="2"/>
    </font>
    <font>
      <i/>
      <sz val="8"/>
      <color indexed="10"/>
      <name val="Tahoma"/>
      <family val="2"/>
    </font>
    <font>
      <sz val="11"/>
      <name val="돋움"/>
      <family val="3"/>
    </font>
    <font>
      <sz val="12"/>
      <name val="굴림체"/>
      <family val="3"/>
    </font>
    <font>
      <sz val="11"/>
      <name val="순명조체"/>
      <family val="1"/>
    </font>
    <font>
      <sz val="10"/>
      <name val="굴림체"/>
      <family val="3"/>
    </font>
    <font>
      <sz val="12"/>
      <name val="ⓒoUAAA¨u"/>
      <family val="1"/>
    </font>
    <font>
      <sz val="12"/>
      <name val="¹UAAA¼"/>
      <family val="3"/>
    </font>
    <font>
      <sz val="11"/>
      <name val="μ¸¿o"/>
      <family val="3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Times New Roman"/>
      <family val="1"/>
    </font>
    <font>
      <sz val="12"/>
      <name val="±¼¸²Ã¼"/>
      <family val="1"/>
    </font>
    <font>
      <sz val="12"/>
      <name val="¹ÙÅÁÃ¼"/>
      <family val="1"/>
    </font>
    <font>
      <sz val="12"/>
      <name val="ąŮĹÁĂĽ"/>
      <family val="1"/>
    </font>
    <font>
      <sz val="12"/>
      <name val="นูลมรผ"/>
      <family val="1"/>
    </font>
    <font>
      <sz val="11"/>
      <color indexed="17"/>
      <name val="华文细黑"/>
      <family val="0"/>
    </font>
    <font>
      <sz val="11"/>
      <color indexed="17"/>
      <name val="宋体"/>
      <family val="0"/>
    </font>
    <font>
      <sz val="11"/>
      <color indexed="20"/>
      <name val="华文细黑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name val="Courier New"/>
      <family val="3"/>
    </font>
    <font>
      <b/>
      <sz val="18"/>
      <color indexed="56"/>
      <name val="宋体"/>
      <family val="0"/>
    </font>
    <font>
      <b/>
      <sz val="15"/>
      <color indexed="56"/>
      <name val="华文细黑"/>
      <family val="0"/>
    </font>
    <font>
      <b/>
      <sz val="13"/>
      <color indexed="56"/>
      <name val="华文细黑"/>
      <family val="0"/>
    </font>
    <font>
      <b/>
      <sz val="11"/>
      <color indexed="56"/>
      <name val="华文细黑"/>
      <family val="0"/>
    </font>
    <font>
      <b/>
      <sz val="11"/>
      <color indexed="9"/>
      <name val="华文细黑"/>
      <family val="0"/>
    </font>
    <font>
      <b/>
      <sz val="11"/>
      <color indexed="8"/>
      <name val="华文细黑"/>
      <family val="0"/>
    </font>
    <font>
      <i/>
      <sz val="11"/>
      <color indexed="23"/>
      <name val="华文细黑"/>
      <family val="0"/>
    </font>
    <font>
      <sz val="11"/>
      <color indexed="10"/>
      <name val="华文细黑"/>
      <family val="0"/>
    </font>
    <font>
      <b/>
      <sz val="11"/>
      <color indexed="52"/>
      <name val="华文细黑"/>
      <family val="0"/>
    </font>
    <font>
      <sz val="11"/>
      <color indexed="62"/>
      <name val="华文细黑"/>
      <family val="0"/>
    </font>
    <font>
      <b/>
      <sz val="11"/>
      <color indexed="63"/>
      <name val="华文细黑"/>
      <family val="0"/>
    </font>
    <font>
      <sz val="11"/>
      <color indexed="60"/>
      <name val="华文细黑"/>
      <family val="0"/>
    </font>
    <font>
      <sz val="11"/>
      <color indexed="52"/>
      <name val="华文细黑"/>
      <family val="0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1"/>
      <color indexed="20"/>
      <name val="맑은 고딕"/>
      <family val="3"/>
    </font>
    <font>
      <u val="single"/>
      <sz val="11"/>
      <color indexed="20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sz val="10"/>
      <name val="바탕체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4"/>
      <name val="굴림체"/>
      <family val="3"/>
    </font>
    <font>
      <b/>
      <sz val="12"/>
      <color indexed="16"/>
      <name val="굴림체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1"/>
      <color indexed="8"/>
      <name val="돋움"/>
      <family val="3"/>
    </font>
    <font>
      <sz val="12"/>
      <name val="바탕"/>
      <family val="1"/>
    </font>
    <font>
      <sz val="10"/>
      <name val="Arial Cyr"/>
      <family val="2"/>
    </font>
    <font>
      <sz val="11"/>
      <color indexed="8"/>
      <name val="돋움체"/>
      <family val="3"/>
    </font>
    <font>
      <sz val="11"/>
      <color indexed="8"/>
      <name val="새굴림"/>
      <family val="1"/>
    </font>
    <font>
      <sz val="12"/>
      <name val="옢?릇"/>
      <family val="3"/>
    </font>
    <font>
      <sz val="32"/>
      <color indexed="8"/>
      <name val="맑은 고딕"/>
      <family val="3"/>
    </font>
    <font>
      <sz val="20"/>
      <color indexed="8"/>
      <name val="맑은 고딕"/>
      <family val="3"/>
    </font>
    <font>
      <sz val="10"/>
      <color indexed="8"/>
      <name val="굴림체"/>
      <family val="3"/>
    </font>
    <font>
      <b/>
      <sz val="20"/>
      <color indexed="9"/>
      <name val="나눔고딕"/>
      <family val="3"/>
    </font>
    <font>
      <b/>
      <sz val="18"/>
      <color indexed="9"/>
      <name val="나눔고딕"/>
      <family val="3"/>
    </font>
    <font>
      <b/>
      <sz val="18"/>
      <color indexed="9"/>
      <name val="Arial"/>
      <family val="2"/>
    </font>
    <font>
      <sz val="9"/>
      <color indexed="55"/>
      <name val="나눔고딕"/>
      <family val="3"/>
    </font>
    <font>
      <sz val="11"/>
      <color indexed="8"/>
      <name val="나눔고딕"/>
      <family val="3"/>
    </font>
    <font>
      <b/>
      <sz val="16"/>
      <color indexed="8"/>
      <name val="나눔고딕"/>
      <family val="3"/>
    </font>
    <font>
      <b/>
      <sz val="10"/>
      <color indexed="8"/>
      <name val="나눔고딕"/>
      <family val="3"/>
    </font>
    <font>
      <b/>
      <sz val="11"/>
      <color indexed="8"/>
      <name val="나눔고딕"/>
      <family val="3"/>
    </font>
    <font>
      <b/>
      <sz val="13"/>
      <color indexed="9"/>
      <name val="나눔고딕"/>
      <family val="3"/>
    </font>
    <font>
      <b/>
      <sz val="11"/>
      <color indexed="9"/>
      <name val="나눔고딕"/>
      <family val="3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3"/>
      <color indexed="9"/>
      <name val="Book Antiqua"/>
      <family val="1"/>
    </font>
    <font>
      <b/>
      <sz val="16"/>
      <color indexed="8"/>
      <name val="맑은 고딕"/>
      <family val="3"/>
    </font>
    <font>
      <sz val="10"/>
      <name val="HY견고딕"/>
      <family val="1"/>
    </font>
    <font>
      <sz val="10"/>
      <color indexed="12"/>
      <name val="HY견고딕"/>
      <family val="1"/>
    </font>
    <font>
      <sz val="10"/>
      <name val="HY헤드라인M"/>
      <family val="1"/>
    </font>
    <font>
      <b/>
      <sz val="11"/>
      <color indexed="30"/>
      <name val="맑은 고딕"/>
      <family val="3"/>
    </font>
    <font>
      <sz val="10"/>
      <color indexed="8"/>
      <name val="HY견고딕"/>
      <family val="1"/>
    </font>
    <font>
      <sz val="10.5"/>
      <color indexed="9"/>
      <name val="HY견고딕"/>
      <family val="1"/>
    </font>
    <font>
      <b/>
      <sz val="14"/>
      <color indexed="8"/>
      <name val="맑은 고딕"/>
      <family val="3"/>
    </font>
    <font>
      <b/>
      <sz val="10"/>
      <color indexed="8"/>
      <name val="HY견고딕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5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4" fillId="0" borderId="0">
      <alignment/>
      <protection locked="0"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3" fillId="2" borderId="0" applyNumberFormat="0" applyBorder="0" applyProtection="0">
      <alignment vertical="center"/>
    </xf>
    <xf numFmtId="164" fontId="3" fillId="3" borderId="0" applyNumberFormat="0" applyBorder="0" applyProtection="0">
      <alignment vertical="center"/>
    </xf>
    <xf numFmtId="164" fontId="3" fillId="4" borderId="0" applyNumberFormat="0" applyBorder="0" applyProtection="0">
      <alignment vertical="center"/>
    </xf>
    <xf numFmtId="164" fontId="3" fillId="5" borderId="0" applyNumberFormat="0" applyBorder="0" applyProtection="0">
      <alignment vertical="center"/>
    </xf>
    <xf numFmtId="164" fontId="3" fillId="6" borderId="0" applyNumberFormat="0" applyBorder="0" applyProtection="0">
      <alignment vertical="center"/>
    </xf>
    <xf numFmtId="164" fontId="3" fillId="7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4" fillId="0" borderId="0">
      <alignment horizontal="center"/>
      <protection/>
    </xf>
    <xf numFmtId="164" fontId="3" fillId="8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5" borderId="0" applyNumberFormat="0" applyBorder="0" applyProtection="0">
      <alignment vertical="center"/>
    </xf>
    <xf numFmtId="164" fontId="3" fillId="8" borderId="0" applyNumberFormat="0" applyBorder="0" applyProtection="0">
      <alignment vertical="center"/>
    </xf>
    <xf numFmtId="164" fontId="3" fillId="11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5" fillId="12" borderId="0" applyNumberFormat="0" applyBorder="0" applyProtection="0">
      <alignment vertical="center"/>
    </xf>
    <xf numFmtId="164" fontId="5" fillId="9" borderId="0" applyNumberFormat="0" applyBorder="0" applyProtection="0">
      <alignment vertical="center"/>
    </xf>
    <xf numFmtId="164" fontId="5" fillId="10" borderId="0" applyNumberFormat="0" applyBorder="0" applyProtection="0">
      <alignment vertical="center"/>
    </xf>
    <xf numFmtId="164" fontId="5" fillId="13" borderId="0" applyNumberFormat="0" applyBorder="0" applyProtection="0">
      <alignment vertical="center"/>
    </xf>
    <xf numFmtId="164" fontId="5" fillId="14" borderId="0" applyNumberFormat="0" applyBorder="0" applyProtection="0">
      <alignment vertical="center"/>
    </xf>
    <xf numFmtId="164" fontId="5" fillId="15" borderId="0" applyNumberFormat="0" applyBorder="0" applyProtection="0">
      <alignment vertical="center"/>
    </xf>
    <xf numFmtId="164" fontId="6" fillId="12" borderId="0" applyNumberFormat="0" applyBorder="0" applyProtection="0">
      <alignment vertical="center"/>
    </xf>
    <xf numFmtId="164" fontId="6" fillId="12" borderId="0" applyNumberFormat="0" applyBorder="0" applyProtection="0">
      <alignment vertical="center"/>
    </xf>
    <xf numFmtId="164" fontId="6" fillId="12" borderId="0" applyNumberFormat="0" applyBorder="0" applyProtection="0">
      <alignment vertical="center"/>
    </xf>
    <xf numFmtId="164" fontId="6" fillId="9" borderId="0" applyNumberFormat="0" applyBorder="0" applyProtection="0">
      <alignment vertical="center"/>
    </xf>
    <xf numFmtId="164" fontId="6" fillId="9" borderId="0" applyNumberFormat="0" applyBorder="0" applyProtection="0">
      <alignment vertical="center"/>
    </xf>
    <xf numFmtId="164" fontId="6" fillId="9" borderId="0" applyNumberFormat="0" applyBorder="0" applyProtection="0">
      <alignment vertical="center"/>
    </xf>
    <xf numFmtId="164" fontId="6" fillId="10" borderId="0" applyNumberFormat="0" applyBorder="0" applyProtection="0">
      <alignment vertical="center"/>
    </xf>
    <xf numFmtId="164" fontId="6" fillId="10" borderId="0" applyNumberFormat="0" applyBorder="0" applyProtection="0">
      <alignment vertical="center"/>
    </xf>
    <xf numFmtId="164" fontId="6" fillId="10" borderId="0" applyNumberFormat="0" applyBorder="0" applyProtection="0">
      <alignment vertical="center"/>
    </xf>
    <xf numFmtId="164" fontId="6" fillId="13" borderId="0" applyNumberFormat="0" applyBorder="0" applyProtection="0">
      <alignment vertical="center"/>
    </xf>
    <xf numFmtId="164" fontId="6" fillId="13" borderId="0" applyNumberFormat="0" applyBorder="0" applyProtection="0">
      <alignment vertical="center"/>
    </xf>
    <xf numFmtId="164" fontId="6" fillId="13" borderId="0" applyNumberFormat="0" applyBorder="0" applyProtection="0">
      <alignment vertical="center"/>
    </xf>
    <xf numFmtId="164" fontId="6" fillId="14" borderId="0" applyNumberFormat="0" applyBorder="0" applyProtection="0">
      <alignment vertical="center"/>
    </xf>
    <xf numFmtId="164" fontId="6" fillId="14" borderId="0" applyNumberFormat="0" applyBorder="0" applyProtection="0">
      <alignment vertical="center"/>
    </xf>
    <xf numFmtId="164" fontId="6" fillId="14" borderId="0" applyNumberFormat="0" applyBorder="0" applyProtection="0">
      <alignment vertical="center"/>
    </xf>
    <xf numFmtId="164" fontId="6" fillId="15" borderId="0" applyNumberFormat="0" applyBorder="0" applyProtection="0">
      <alignment vertical="center"/>
    </xf>
    <xf numFmtId="164" fontId="6" fillId="15" borderId="0" applyNumberFormat="0" applyBorder="0" applyProtection="0">
      <alignment vertical="center"/>
    </xf>
    <xf numFmtId="164" fontId="6" fillId="15" borderId="0" applyNumberFormat="0" applyBorder="0" applyProtection="0">
      <alignment vertical="center"/>
    </xf>
    <xf numFmtId="164" fontId="1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6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7" fillId="0" borderId="0">
      <alignment/>
      <protection/>
    </xf>
    <xf numFmtId="164" fontId="7" fillId="0" borderId="0">
      <alignment/>
      <protection/>
    </xf>
    <xf numFmtId="167" fontId="0" fillId="0" borderId="0" applyFill="0" applyBorder="0" applyProtection="0">
      <alignment vertical="center"/>
    </xf>
    <xf numFmtId="168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8" fillId="0" borderId="0">
      <alignment/>
      <protection/>
    </xf>
    <xf numFmtId="169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70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71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7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72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7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2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4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70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70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5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72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71" fontId="0" fillId="0" borderId="0" applyFill="0" applyBorder="0" applyProtection="0">
      <alignment vertical="center"/>
    </xf>
    <xf numFmtId="164" fontId="1" fillId="0" borderId="0">
      <alignment/>
      <protection/>
    </xf>
    <xf numFmtId="171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71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 applyNumberFormat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71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7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7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7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7" fillId="0" borderId="0">
      <alignment/>
      <protection/>
    </xf>
    <xf numFmtId="164" fontId="1" fillId="0" borderId="0">
      <alignment/>
      <protection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0" fillId="0" borderId="0">
      <alignment/>
      <protection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1" fillId="0" borderId="0" applyNumberFormat="0" applyFill="0" applyBorder="0" applyProtection="0">
      <alignment horizontal="left"/>
    </xf>
    <xf numFmtId="164" fontId="0" fillId="0" borderId="0" applyFill="0" applyBorder="0" applyProtection="0">
      <alignment vertical="center"/>
    </xf>
    <xf numFmtId="164" fontId="12" fillId="0" borderId="0">
      <alignment/>
      <protection/>
    </xf>
    <xf numFmtId="164" fontId="13" fillId="0" borderId="0" applyNumberFormat="0" applyFill="0" applyBorder="0" applyProtection="0">
      <alignment horizontal="right"/>
    </xf>
    <xf numFmtId="164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8" fontId="0" fillId="0" borderId="0" applyFill="0" applyBorder="0" applyProtection="0">
      <alignment vertical="center"/>
    </xf>
    <xf numFmtId="178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75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4" fillId="0" borderId="0">
      <alignment/>
      <protection/>
    </xf>
    <xf numFmtId="180" fontId="15" fillId="0" borderId="0">
      <alignment/>
      <protection/>
    </xf>
    <xf numFmtId="164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182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2" fontId="0" fillId="0" borderId="0" applyFill="0" applyBorder="0" applyProtection="0">
      <alignment vertical="center"/>
    </xf>
    <xf numFmtId="182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6" fillId="0" borderId="0">
      <alignment/>
      <protection/>
    </xf>
    <xf numFmtId="164" fontId="17" fillId="0" borderId="0">
      <alignment/>
      <protection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84" fontId="0" fillId="0" borderId="0" applyFill="0" applyBorder="0" applyProtection="0">
      <alignment vertical="center"/>
    </xf>
    <xf numFmtId="164" fontId="18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  <xf numFmtId="164" fontId="19" fillId="0" borderId="0">
      <alignment/>
      <protection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84" fontId="0" fillId="0" borderId="0" applyFill="0" applyBorder="0" applyProtection="0">
      <alignment vertical="center"/>
    </xf>
    <xf numFmtId="164" fontId="14" fillId="0" borderId="0">
      <alignment/>
      <protection/>
    </xf>
    <xf numFmtId="185" fontId="15" fillId="0" borderId="0">
      <alignment/>
      <protection/>
    </xf>
    <xf numFmtId="164" fontId="7" fillId="0" borderId="0">
      <alignment/>
      <protection/>
    </xf>
    <xf numFmtId="164" fontId="21" fillId="0" borderId="0" applyNumberFormat="0" applyFill="0" applyBorder="0" applyProtection="0">
      <alignment horizontal="left"/>
    </xf>
    <xf numFmtId="164" fontId="0" fillId="0" borderId="0" applyFill="0" applyBorder="0" applyProtection="0">
      <alignment vertical="center"/>
    </xf>
    <xf numFmtId="164" fontId="22" fillId="0" borderId="0" applyNumberFormat="0" applyFill="0" applyBorder="0" applyProtection="0">
      <alignment horizontal="right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164" fontId="23" fillId="0" borderId="0" applyNumberFormat="0" applyFill="0" applyBorder="0" applyProtection="0">
      <alignment horizontal="right"/>
    </xf>
    <xf numFmtId="164" fontId="24" fillId="16" borderId="0" applyNumberFormat="0" applyBorder="0" applyProtection="0">
      <alignment vertical="center"/>
    </xf>
    <xf numFmtId="164" fontId="24" fillId="17" borderId="0" applyNumberFormat="0" applyBorder="0" applyProtection="0">
      <alignment vertical="center"/>
    </xf>
    <xf numFmtId="164" fontId="25" fillId="0" borderId="0">
      <alignment horizontal="left"/>
      <protection/>
    </xf>
    <xf numFmtId="164" fontId="25" fillId="0" borderId="1" applyNumberFormat="0" applyProtection="0">
      <alignment vertical="center"/>
    </xf>
    <xf numFmtId="164" fontId="25" fillId="0" borderId="2">
      <alignment horizontal="left" vertical="center"/>
      <protection/>
    </xf>
    <xf numFmtId="187" fontId="12" fillId="6" borderId="3">
      <alignment horizontal="center" vertical="center" wrapText="1"/>
      <protection/>
    </xf>
    <xf numFmtId="168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24" fillId="18" borderId="0" applyNumberFormat="0" applyBorder="0" applyProtection="0">
      <alignment vertical="center"/>
    </xf>
    <xf numFmtId="164" fontId="24" fillId="17" borderId="0" applyNumberFormat="0" applyBorder="0" applyProtection="0">
      <alignment vertical="center"/>
    </xf>
    <xf numFmtId="164" fontId="26" fillId="0" borderId="0" applyNumberFormat="0" applyFill="0" applyBorder="0" applyProtection="0">
      <alignment horizontal="left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64" fontId="27" fillId="0" borderId="3">
      <alignment/>
      <protection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88" fontId="28" fillId="0" borderId="0">
      <alignment/>
      <protection/>
    </xf>
    <xf numFmtId="164" fontId="14" fillId="0" borderId="0">
      <alignment/>
      <protection/>
    </xf>
    <xf numFmtId="189" fontId="15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2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0" fillId="0" borderId="0">
      <alignment/>
      <protection/>
    </xf>
    <xf numFmtId="167" fontId="29" fillId="0" borderId="0">
      <alignment/>
      <protection/>
    </xf>
    <xf numFmtId="167" fontId="29" fillId="0" borderId="0">
      <alignment/>
      <protection/>
    </xf>
    <xf numFmtId="164" fontId="21" fillId="0" borderId="0" applyNumberFormat="0" applyFill="0" applyBorder="0" applyProtection="0">
      <alignment horizontal="left"/>
    </xf>
    <xf numFmtId="167" fontId="31" fillId="17" borderId="0">
      <alignment horizontal="right"/>
      <protection/>
    </xf>
    <xf numFmtId="164" fontId="32" fillId="19" borderId="0">
      <alignment horizontal="center"/>
      <protection/>
    </xf>
    <xf numFmtId="164" fontId="33" fillId="19" borderId="0">
      <alignment/>
      <protection/>
    </xf>
    <xf numFmtId="164" fontId="33" fillId="17" borderId="0" applyBorder="0">
      <alignment horizontal="center"/>
      <protection/>
    </xf>
    <xf numFmtId="164" fontId="34" fillId="19" borderId="0" applyBorder="0">
      <alignment horizontal="center"/>
      <protection/>
    </xf>
    <xf numFmtId="190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  <xf numFmtId="192" fontId="0" fillId="0" borderId="0" applyFill="0" applyBorder="0" applyProtection="0">
      <alignment vertical="center"/>
    </xf>
    <xf numFmtId="164" fontId="35" fillId="0" borderId="0" applyNumberFormat="0" applyFill="0" applyBorder="0" applyProtection="0">
      <alignment horizontal="right"/>
    </xf>
    <xf numFmtId="193" fontId="0" fillId="0" borderId="0" applyFill="0" applyBorder="0" applyProtection="0">
      <alignment horizontal="right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1" fillId="0" borderId="0">
      <alignment/>
      <protection/>
    </xf>
    <xf numFmtId="164" fontId="9" fillId="0" borderId="0">
      <alignment/>
      <protection/>
    </xf>
    <xf numFmtId="164" fontId="27" fillId="0" borderId="0">
      <alignment/>
      <protection/>
    </xf>
    <xf numFmtId="164" fontId="36" fillId="0" borderId="0" applyFill="0" applyBorder="0" applyProtection="0">
      <alignment horizontal="left" vertical="top"/>
    </xf>
    <xf numFmtId="164" fontId="33" fillId="17" borderId="0" applyNumberFormat="0" applyBorder="0">
      <alignment/>
      <protection locked="0"/>
    </xf>
    <xf numFmtId="164" fontId="0" fillId="0" borderId="0" applyFill="0" applyBorder="0" applyProtection="0">
      <alignment vertical="center"/>
    </xf>
    <xf numFmtId="184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75" fontId="0" fillId="0" borderId="0" applyFill="0" applyBorder="0" applyProtection="0">
      <alignment vertical="center"/>
    </xf>
    <xf numFmtId="194" fontId="0" fillId="0" borderId="0" applyFill="0" applyBorder="0" applyProtection="0">
      <alignment vertical="center"/>
    </xf>
    <xf numFmtId="195" fontId="0" fillId="0" borderId="0" applyFill="0" applyBorder="0" applyProtection="0">
      <alignment vertical="center"/>
    </xf>
    <xf numFmtId="164" fontId="37" fillId="0" borderId="0" applyNumberFormat="0" applyFill="0" applyBorder="0" applyProtection="0">
      <alignment vertical="center"/>
    </xf>
    <xf numFmtId="164" fontId="11" fillId="16" borderId="4" applyNumberFormat="0" applyProtection="0">
      <alignment vertical="center"/>
    </xf>
    <xf numFmtId="164" fontId="38" fillId="0" borderId="0" applyNumberFormat="0" applyFill="0" applyBorder="0" applyProtection="0">
      <alignment horizontal="right"/>
    </xf>
    <xf numFmtId="164" fontId="0" fillId="0" borderId="0" applyFill="0" applyBorder="0" applyProtection="0">
      <alignment vertical="center"/>
    </xf>
    <xf numFmtId="164" fontId="39" fillId="0" borderId="0">
      <alignment/>
      <protection/>
    </xf>
    <xf numFmtId="191" fontId="0" fillId="0" borderId="0" applyFill="0" applyBorder="0" applyProtection="0">
      <alignment vertical="center"/>
    </xf>
    <xf numFmtId="172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4" fontId="40" fillId="0" borderId="0" applyBorder="0" applyProtection="0">
      <alignment vertical="center"/>
    </xf>
    <xf numFmtId="173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</cellStyleXfs>
  <cellXfs count="272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0" fillId="20" borderId="0" xfId="0" applyFont="1" applyFill="1" applyAlignment="1">
      <alignment vertical="center"/>
    </xf>
    <xf numFmtId="164" fontId="92" fillId="20" borderId="0" xfId="0" applyFont="1" applyFill="1" applyAlignment="1">
      <alignment vertical="center"/>
    </xf>
    <xf numFmtId="164" fontId="92" fillId="0" borderId="0" xfId="0" applyFont="1" applyAlignment="1">
      <alignment vertical="center"/>
    </xf>
    <xf numFmtId="164" fontId="93" fillId="20" borderId="0" xfId="0" applyFont="1" applyFill="1" applyBorder="1" applyAlignment="1">
      <alignment horizontal="center" vertical="center"/>
    </xf>
    <xf numFmtId="164" fontId="0" fillId="20" borderId="0" xfId="0" applyFont="1" applyFill="1" applyBorder="1" applyAlignment="1">
      <alignment vertical="center"/>
    </xf>
    <xf numFmtId="164" fontId="94" fillId="20" borderId="0" xfId="0" applyFont="1" applyFill="1" applyBorder="1" applyAlignment="1">
      <alignment horizontal="center" vertical="center"/>
    </xf>
    <xf numFmtId="164" fontId="0" fillId="17" borderId="0" xfId="0" applyFont="1" applyFill="1" applyAlignment="1">
      <alignment vertical="center"/>
    </xf>
    <xf numFmtId="164" fontId="0" fillId="17" borderId="0" xfId="0" applyFont="1" applyFill="1" applyBorder="1" applyAlignment="1">
      <alignment vertical="center"/>
    </xf>
    <xf numFmtId="164" fontId="94" fillId="17" borderId="0" xfId="0" applyFont="1" applyFill="1" applyBorder="1" applyAlignment="1">
      <alignment horizontal="center" vertical="center"/>
    </xf>
    <xf numFmtId="164" fontId="95" fillId="20" borderId="0" xfId="0" applyFont="1" applyFill="1" applyBorder="1" applyAlignment="1">
      <alignment horizontal="left" vertical="center"/>
    </xf>
    <xf numFmtId="164" fontId="94" fillId="20" borderId="0" xfId="0" applyFont="1" applyFill="1" applyBorder="1" applyAlignment="1">
      <alignment horizontal="center" vertical="top" wrapText="1"/>
    </xf>
    <xf numFmtId="164" fontId="93" fillId="20" borderId="0" xfId="0" applyFont="1" applyFill="1" applyBorder="1" applyAlignment="1">
      <alignment vertical="center"/>
    </xf>
    <xf numFmtId="164" fontId="93" fillId="20" borderId="0" xfId="0" applyFont="1" applyFill="1" applyAlignment="1">
      <alignment vertical="center"/>
    </xf>
    <xf numFmtId="164" fontId="93" fillId="0" borderId="0" xfId="0" applyFont="1" applyAlignment="1">
      <alignment vertical="center"/>
    </xf>
    <xf numFmtId="164" fontId="96" fillId="20" borderId="0" xfId="0" applyFont="1" applyFill="1" applyAlignment="1">
      <alignment vertical="center"/>
    </xf>
    <xf numFmtId="164" fontId="97" fillId="20" borderId="0" xfId="0" applyFont="1" applyFill="1" applyAlignment="1">
      <alignment vertical="center"/>
    </xf>
    <xf numFmtId="164" fontId="94" fillId="20" borderId="0" xfId="0" applyFont="1" applyFill="1" applyBorder="1" applyAlignment="1">
      <alignment vertical="top" wrapText="1"/>
    </xf>
    <xf numFmtId="164" fontId="98" fillId="20" borderId="0" xfId="0" applyFont="1" applyFill="1" applyBorder="1" applyAlignment="1">
      <alignment horizontal="right" vertical="center"/>
    </xf>
    <xf numFmtId="164" fontId="99" fillId="0" borderId="0" xfId="0" applyFont="1" applyAlignment="1">
      <alignment vertical="center"/>
    </xf>
    <xf numFmtId="164" fontId="99" fillId="0" borderId="0" xfId="0" applyFont="1" applyFill="1" applyBorder="1" applyAlignment="1">
      <alignment vertical="center"/>
    </xf>
    <xf numFmtId="164" fontId="99" fillId="0" borderId="0" xfId="0" applyFont="1" applyAlignment="1">
      <alignment horizontal="center" vertical="center"/>
    </xf>
    <xf numFmtId="164" fontId="100" fillId="0" borderId="3" xfId="0" applyFont="1" applyBorder="1" applyAlignment="1">
      <alignment vertical="center"/>
    </xf>
    <xf numFmtId="164" fontId="100" fillId="0" borderId="3" xfId="0" applyFont="1" applyBorder="1" applyAlignment="1">
      <alignment vertical="center"/>
    </xf>
    <xf numFmtId="164" fontId="100" fillId="0" borderId="3" xfId="0" applyFont="1" applyBorder="1" applyAlignment="1">
      <alignment horizontal="center" vertical="center"/>
    </xf>
    <xf numFmtId="164" fontId="101" fillId="0" borderId="3" xfId="0" applyFont="1" applyBorder="1" applyAlignment="1">
      <alignment horizontal="right"/>
    </xf>
    <xf numFmtId="164" fontId="100" fillId="0" borderId="0" xfId="0" applyFont="1" applyBorder="1" applyAlignment="1">
      <alignment vertical="center"/>
    </xf>
    <xf numFmtId="164" fontId="99" fillId="0" borderId="0" xfId="0" applyFont="1" applyAlignment="1">
      <alignment horizontal="right"/>
    </xf>
    <xf numFmtId="164" fontId="99" fillId="0" borderId="0" xfId="0" applyFont="1" applyFill="1" applyBorder="1" applyAlignment="1">
      <alignment horizontal="right"/>
    </xf>
    <xf numFmtId="164" fontId="99" fillId="0" borderId="0" xfId="0" applyFont="1" applyAlignment="1">
      <alignment horizontal="center"/>
    </xf>
    <xf numFmtId="164" fontId="102" fillId="0" borderId="5" xfId="0" applyFont="1" applyBorder="1" applyAlignment="1">
      <alignment horizontal="center" vertical="center"/>
    </xf>
    <xf numFmtId="164" fontId="102" fillId="0" borderId="6" xfId="0" applyFont="1" applyFill="1" applyBorder="1" applyAlignment="1">
      <alignment horizontal="center" vertical="center"/>
    </xf>
    <xf numFmtId="164" fontId="102" fillId="0" borderId="5" xfId="0" applyFont="1" applyFill="1" applyBorder="1" applyAlignment="1">
      <alignment horizontal="center" vertical="center"/>
    </xf>
    <xf numFmtId="177" fontId="103" fillId="21" borderId="5" xfId="0" applyFont="1" applyFill="1" applyBorder="1" applyAlignment="1" applyProtection="1">
      <alignment horizontal="center" vertical="center"/>
      <protection/>
    </xf>
    <xf numFmtId="177" fontId="99" fillId="0" borderId="0" xfId="0" applyFont="1" applyFill="1" applyBorder="1" applyAlignment="1" applyProtection="1">
      <alignment vertical="center"/>
      <protection/>
    </xf>
    <xf numFmtId="177" fontId="102" fillId="0" borderId="7" xfId="0" applyFont="1" applyFill="1" applyBorder="1" applyAlignment="1" applyProtection="1">
      <alignment horizontal="center" vertical="center"/>
      <protection/>
    </xf>
    <xf numFmtId="177" fontId="102" fillId="0" borderId="5" xfId="0" applyFont="1" applyFill="1" applyBorder="1" applyAlignment="1" applyProtection="1">
      <alignment horizontal="center" vertical="center"/>
      <protection/>
    </xf>
    <xf numFmtId="177" fontId="102" fillId="0" borderId="6" xfId="0" applyFont="1" applyFill="1" applyBorder="1" applyAlignment="1" applyProtection="1">
      <alignment horizontal="center" vertical="center"/>
      <protection/>
    </xf>
    <xf numFmtId="177" fontId="99" fillId="0" borderId="2" xfId="0" applyFont="1" applyFill="1" applyBorder="1" applyAlignment="1" applyProtection="1">
      <alignment vertical="center"/>
      <protection/>
    </xf>
    <xf numFmtId="177" fontId="99" fillId="0" borderId="8" xfId="0" applyFont="1" applyFill="1" applyBorder="1" applyAlignment="1" applyProtection="1">
      <alignment vertical="center"/>
      <protection/>
    </xf>
    <xf numFmtId="177" fontId="99" fillId="0" borderId="0" xfId="0" applyFont="1" applyFill="1" applyBorder="1" applyAlignment="1" applyProtection="1">
      <alignment horizontal="center" vertical="center"/>
      <protection/>
    </xf>
    <xf numFmtId="177" fontId="102" fillId="0" borderId="9" xfId="0" applyFont="1" applyFill="1" applyBorder="1" applyAlignment="1" applyProtection="1">
      <alignment horizontal="center" vertical="center"/>
      <protection/>
    </xf>
    <xf numFmtId="177" fontId="102" fillId="2" borderId="10" xfId="0" applyFont="1" applyFill="1" applyBorder="1" applyAlignment="1" applyProtection="1">
      <alignment horizontal="center" vertical="center"/>
      <protection/>
    </xf>
    <xf numFmtId="177" fontId="102" fillId="2" borderId="11" xfId="0" applyFont="1" applyFill="1" applyBorder="1" applyAlignment="1" applyProtection="1">
      <alignment vertical="center"/>
      <protection/>
    </xf>
    <xf numFmtId="205" fontId="99" fillId="2" borderId="12" xfId="0" applyNumberFormat="1" applyFont="1" applyFill="1" applyBorder="1" applyAlignment="1" applyProtection="1">
      <alignment vertical="center"/>
      <protection/>
    </xf>
    <xf numFmtId="205" fontId="99" fillId="2" borderId="9" xfId="0" applyNumberFormat="1" applyFont="1" applyFill="1" applyBorder="1" applyAlignment="1" applyProtection="1">
      <alignment vertical="center"/>
      <protection/>
    </xf>
    <xf numFmtId="205" fontId="99" fillId="0" borderId="6" xfId="0" applyNumberFormat="1" applyFont="1" applyFill="1" applyBorder="1" applyAlignment="1" applyProtection="1">
      <alignment vertical="center"/>
      <protection/>
    </xf>
    <xf numFmtId="191" fontId="99" fillId="2" borderId="9" xfId="0" applyNumberFormat="1" applyFont="1" applyFill="1" applyBorder="1" applyAlignment="1" applyProtection="1">
      <alignment horizontal="center" vertical="center"/>
      <protection/>
    </xf>
    <xf numFmtId="177" fontId="102" fillId="0" borderId="6" xfId="0" applyFont="1" applyFill="1" applyBorder="1" applyAlignment="1" applyProtection="1">
      <alignment vertical="center"/>
      <protection/>
    </xf>
    <xf numFmtId="177" fontId="102" fillId="2" borderId="13" xfId="0" applyFont="1" applyFill="1" applyBorder="1" applyAlignment="1" applyProtection="1">
      <alignment vertical="center"/>
      <protection/>
    </xf>
    <xf numFmtId="205" fontId="99" fillId="2" borderId="14" xfId="0" applyNumberFormat="1" applyFont="1" applyFill="1" applyBorder="1" applyAlignment="1" applyProtection="1">
      <alignment vertical="center"/>
      <protection/>
    </xf>
    <xf numFmtId="205" fontId="99" fillId="2" borderId="6" xfId="0" applyNumberFormat="1" applyFont="1" applyFill="1" applyBorder="1" applyAlignment="1" applyProtection="1">
      <alignment vertical="center"/>
      <protection/>
    </xf>
    <xf numFmtId="191" fontId="99" fillId="2" borderId="6" xfId="0" applyNumberFormat="1" applyFont="1" applyFill="1" applyBorder="1" applyAlignment="1" applyProtection="1">
      <alignment horizontal="center" vertical="center"/>
      <protection/>
    </xf>
    <xf numFmtId="177" fontId="102" fillId="0" borderId="15" xfId="0" applyFont="1" applyFill="1" applyBorder="1" applyAlignment="1" applyProtection="1">
      <alignment horizontal="center" vertical="center"/>
      <protection/>
    </xf>
    <xf numFmtId="177" fontId="102" fillId="0" borderId="13" xfId="0" applyFont="1" applyFill="1" applyBorder="1" applyAlignment="1" applyProtection="1">
      <alignment vertical="center"/>
      <protection/>
    </xf>
    <xf numFmtId="205" fontId="99" fillId="0" borderId="14" xfId="0" applyNumberFormat="1" applyFont="1" applyFill="1" applyBorder="1" applyAlignment="1" applyProtection="1">
      <alignment vertical="center"/>
      <protection/>
    </xf>
    <xf numFmtId="191" fontId="99" fillId="0" borderId="6" xfId="0" applyNumberFormat="1" applyFont="1" applyFill="1" applyBorder="1" applyAlignment="1" applyProtection="1">
      <alignment horizontal="center" vertical="center"/>
      <protection/>
    </xf>
    <xf numFmtId="177" fontId="102" fillId="2" borderId="15" xfId="0" applyFont="1" applyFill="1" applyBorder="1" applyAlignment="1" applyProtection="1">
      <alignment horizontal="center" vertical="center"/>
      <protection/>
    </xf>
    <xf numFmtId="177" fontId="102" fillId="0" borderId="16" xfId="0" applyFont="1" applyFill="1" applyBorder="1" applyAlignment="1" applyProtection="1">
      <alignment horizontal="center" vertical="center"/>
      <protection/>
    </xf>
    <xf numFmtId="177" fontId="102" fillId="0" borderId="17" xfId="0" applyFont="1" applyFill="1" applyBorder="1" applyAlignment="1" applyProtection="1">
      <alignment vertical="center"/>
      <protection/>
    </xf>
    <xf numFmtId="177" fontId="102" fillId="0" borderId="14" xfId="0" applyFont="1" applyFill="1" applyBorder="1" applyAlignment="1" applyProtection="1">
      <alignment vertical="center"/>
      <protection/>
    </xf>
    <xf numFmtId="177" fontId="102" fillId="0" borderId="18" xfId="0" applyFont="1" applyFill="1" applyBorder="1" applyAlignment="1" applyProtection="1">
      <alignment horizontal="left" vertical="center"/>
      <protection/>
    </xf>
    <xf numFmtId="205" fontId="99" fillId="0" borderId="12" xfId="0" applyNumberFormat="1" applyFont="1" applyFill="1" applyBorder="1" applyAlignment="1" applyProtection="1">
      <alignment vertical="center"/>
      <protection/>
    </xf>
    <xf numFmtId="205" fontId="99" fillId="0" borderId="9" xfId="0" applyNumberFormat="1" applyFont="1" applyFill="1" applyBorder="1" applyAlignment="1" applyProtection="1">
      <alignment vertical="center"/>
      <protection/>
    </xf>
    <xf numFmtId="205" fontId="99" fillId="0" borderId="5" xfId="0" applyNumberFormat="1" applyFont="1" applyFill="1" applyBorder="1" applyAlignment="1" applyProtection="1">
      <alignment vertical="center"/>
      <protection/>
    </xf>
    <xf numFmtId="191" fontId="99" fillId="0" borderId="5" xfId="0" applyNumberFormat="1" applyFont="1" applyFill="1" applyBorder="1" applyAlignment="1" applyProtection="1">
      <alignment horizontal="center" vertical="center"/>
      <protection/>
    </xf>
    <xf numFmtId="177" fontId="102" fillId="0" borderId="19" xfId="0" applyFont="1" applyFill="1" applyBorder="1" applyAlignment="1" applyProtection="1">
      <alignment vertical="center"/>
      <protection/>
    </xf>
    <xf numFmtId="177" fontId="104" fillId="20" borderId="20" xfId="0" applyFont="1" applyFill="1" applyBorder="1" applyAlignment="1" applyProtection="1">
      <alignment horizontal="left" vertical="center"/>
      <protection/>
    </xf>
    <xf numFmtId="177" fontId="104" fillId="0" borderId="0" xfId="0" applyFont="1" applyFill="1" applyBorder="1" applyAlignment="1" applyProtection="1">
      <alignment vertical="center"/>
      <protection/>
    </xf>
    <xf numFmtId="205" fontId="104" fillId="20" borderId="7" xfId="0" applyNumberFormat="1" applyFont="1" applyFill="1" applyBorder="1" applyAlignment="1" applyProtection="1">
      <alignment vertical="center" shrinkToFit="1"/>
      <protection/>
    </xf>
    <xf numFmtId="205" fontId="104" fillId="20" borderId="5" xfId="0" applyNumberFormat="1" applyFont="1" applyFill="1" applyBorder="1" applyAlignment="1" applyProtection="1">
      <alignment vertical="center" shrinkToFit="1"/>
      <protection/>
    </xf>
    <xf numFmtId="205" fontId="104" fillId="0" borderId="6" xfId="0" applyNumberFormat="1" applyFont="1" applyFill="1" applyBorder="1" applyAlignment="1" applyProtection="1">
      <alignment vertical="center" shrinkToFit="1"/>
      <protection/>
    </xf>
    <xf numFmtId="191" fontId="104" fillId="20" borderId="5" xfId="0" applyNumberFormat="1" applyFont="1" applyFill="1" applyBorder="1" applyAlignment="1" applyProtection="1">
      <alignment horizontal="center" vertical="center" shrinkToFit="1"/>
      <protection/>
    </xf>
    <xf numFmtId="177" fontId="102" fillId="0" borderId="21" xfId="0" applyFont="1" applyFill="1" applyBorder="1" applyAlignment="1" applyProtection="1">
      <alignment vertical="center"/>
      <protection/>
    </xf>
    <xf numFmtId="177" fontId="99" fillId="0" borderId="21" xfId="0" applyFont="1" applyFill="1" applyBorder="1" applyAlignment="1" applyProtection="1">
      <alignment vertical="center"/>
      <protection/>
    </xf>
    <xf numFmtId="206" fontId="99" fillId="0" borderId="21" xfId="0" applyNumberFormat="1" applyFont="1" applyFill="1" applyBorder="1" applyAlignment="1" applyProtection="1">
      <alignment vertical="center"/>
      <protection/>
    </xf>
    <xf numFmtId="206" fontId="99" fillId="0" borderId="0" xfId="0" applyNumberFormat="1" applyFont="1" applyFill="1" applyBorder="1" applyAlignment="1" applyProtection="1">
      <alignment vertical="center"/>
      <protection/>
    </xf>
    <xf numFmtId="206" fontId="99" fillId="0" borderId="21" xfId="0" applyNumberFormat="1" applyFont="1" applyFill="1" applyBorder="1" applyAlignment="1" applyProtection="1">
      <alignment horizontal="center" vertical="center"/>
      <protection/>
    </xf>
    <xf numFmtId="177" fontId="102" fillId="0" borderId="0" xfId="0" applyFont="1" applyFill="1" applyBorder="1" applyAlignment="1" applyProtection="1">
      <alignment vertical="center"/>
      <protection/>
    </xf>
    <xf numFmtId="206" fontId="99" fillId="0" borderId="0" xfId="0" applyNumberFormat="1" applyFont="1" applyFill="1" applyBorder="1" applyAlignment="1" applyProtection="1">
      <alignment horizontal="center" vertical="center"/>
      <protection/>
    </xf>
    <xf numFmtId="191" fontId="99" fillId="2" borderId="9" xfId="19" applyNumberFormat="1" applyFont="1" applyFill="1" applyBorder="1" applyAlignment="1" applyProtection="1">
      <alignment horizontal="center" vertical="center"/>
      <protection/>
    </xf>
    <xf numFmtId="191" fontId="99" fillId="2" borderId="6" xfId="19" applyNumberFormat="1" applyFont="1" applyFill="1" applyBorder="1" applyAlignment="1" applyProtection="1">
      <alignment horizontal="center" vertical="center"/>
      <protection/>
    </xf>
    <xf numFmtId="191" fontId="99" fillId="0" borderId="6" xfId="19" applyNumberFormat="1" applyFont="1" applyBorder="1" applyAlignment="1" applyProtection="1">
      <alignment horizontal="center" vertical="center"/>
      <protection/>
    </xf>
    <xf numFmtId="177" fontId="102" fillId="0" borderId="8" xfId="0" applyFont="1" applyFill="1" applyBorder="1" applyAlignment="1" applyProtection="1">
      <alignment horizontal="left" vertical="center"/>
      <protection/>
    </xf>
    <xf numFmtId="205" fontId="102" fillId="0" borderId="7" xfId="0" applyNumberFormat="1" applyFont="1" applyFill="1" applyBorder="1" applyAlignment="1" applyProtection="1">
      <alignment vertical="center"/>
      <protection/>
    </xf>
    <xf numFmtId="205" fontId="102" fillId="0" borderId="5" xfId="0" applyNumberFormat="1" applyFont="1" applyFill="1" applyBorder="1" applyAlignment="1" applyProtection="1">
      <alignment vertical="center"/>
      <protection/>
    </xf>
    <xf numFmtId="205" fontId="102" fillId="0" borderId="6" xfId="0" applyNumberFormat="1" applyFont="1" applyFill="1" applyBorder="1" applyAlignment="1" applyProtection="1">
      <alignment vertical="center"/>
      <protection/>
    </xf>
    <xf numFmtId="191" fontId="102" fillId="0" borderId="5" xfId="19" applyNumberFormat="1" applyFont="1" applyBorder="1" applyAlignment="1" applyProtection="1">
      <alignment horizontal="center" vertical="center"/>
      <protection/>
    </xf>
    <xf numFmtId="164" fontId="14" fillId="0" borderId="0" xfId="19">
      <alignment/>
      <protection locked="0"/>
    </xf>
    <xf numFmtId="191" fontId="14" fillId="0" borderId="0" xfId="19" applyNumberFormat="1">
      <alignment/>
      <protection locked="0"/>
    </xf>
    <xf numFmtId="207" fontId="14" fillId="0" borderId="0" xfId="19" applyNumberFormat="1">
      <alignment/>
      <protection locked="0"/>
    </xf>
    <xf numFmtId="205" fontId="99" fillId="0" borderId="0" xfId="0" applyNumberFormat="1" applyFont="1" applyFill="1" applyBorder="1" applyAlignment="1" applyProtection="1">
      <alignment vertical="center"/>
      <protection/>
    </xf>
    <xf numFmtId="177" fontId="102" fillId="0" borderId="12" xfId="0" applyFont="1" applyFill="1" applyBorder="1" applyAlignment="1" applyProtection="1">
      <alignment horizontal="center" vertical="center"/>
      <protection/>
    </xf>
    <xf numFmtId="177" fontId="102" fillId="0" borderId="10" xfId="0" applyFont="1" applyFill="1" applyBorder="1" applyAlignment="1" applyProtection="1">
      <alignment horizontal="center" vertical="center"/>
      <protection/>
    </xf>
    <xf numFmtId="177" fontId="102" fillId="0" borderId="11" xfId="0" applyFont="1" applyFill="1" applyBorder="1" applyAlignment="1" applyProtection="1">
      <alignment vertical="center"/>
      <protection/>
    </xf>
    <xf numFmtId="205" fontId="99" fillId="17" borderId="9" xfId="0" applyNumberFormat="1" applyFont="1" applyFill="1" applyBorder="1" applyAlignment="1" applyProtection="1">
      <alignment horizontal="center" vertical="center"/>
      <protection/>
    </xf>
    <xf numFmtId="191" fontId="99" fillId="0" borderId="9" xfId="19" applyNumberFormat="1" applyFont="1" applyFill="1" applyBorder="1" applyAlignment="1" applyProtection="1">
      <alignment horizontal="center" vertical="center"/>
      <protection/>
    </xf>
    <xf numFmtId="205" fontId="99" fillId="0" borderId="9" xfId="0" applyNumberFormat="1" applyFont="1" applyFill="1" applyBorder="1" applyAlignment="1" applyProtection="1">
      <alignment horizontal="center" vertical="center"/>
      <protection/>
    </xf>
    <xf numFmtId="177" fontId="101" fillId="0" borderId="20" xfId="0" applyFont="1" applyFill="1" applyBorder="1" applyAlignment="1" applyProtection="1">
      <alignment horizontal="center" vertical="center"/>
      <protection/>
    </xf>
    <xf numFmtId="205" fontId="102" fillId="8" borderId="7" xfId="0" applyNumberFormat="1" applyFont="1" applyFill="1" applyBorder="1" applyAlignment="1" applyProtection="1">
      <alignment vertical="center"/>
      <protection/>
    </xf>
    <xf numFmtId="205" fontId="102" fillId="8" borderId="5" xfId="0" applyNumberFormat="1" applyFont="1" applyFill="1" applyBorder="1" applyAlignment="1" applyProtection="1">
      <alignment vertical="center"/>
      <protection/>
    </xf>
    <xf numFmtId="191" fontId="102" fillId="8" borderId="5" xfId="19" applyNumberFormat="1" applyFont="1" applyFill="1" applyBorder="1" applyAlignment="1" applyProtection="1">
      <alignment horizontal="center" vertical="center"/>
      <protection/>
    </xf>
    <xf numFmtId="164" fontId="99" fillId="0" borderId="0" xfId="0" applyFont="1" applyAlignment="1">
      <alignment vertical="center"/>
    </xf>
    <xf numFmtId="168" fontId="99" fillId="0" borderId="0" xfId="16" applyFont="1" applyFill="1" applyBorder="1" applyAlignment="1" applyProtection="1">
      <alignment vertical="center"/>
      <protection/>
    </xf>
    <xf numFmtId="164" fontId="99" fillId="0" borderId="0" xfId="0" applyFont="1" applyBorder="1" applyAlignment="1">
      <alignment vertical="center"/>
    </xf>
    <xf numFmtId="208" fontId="99" fillId="2" borderId="9" xfId="0" applyNumberFormat="1" applyFont="1" applyFill="1" applyBorder="1" applyAlignment="1" applyProtection="1">
      <alignment vertical="center"/>
      <protection/>
    </xf>
    <xf numFmtId="205" fontId="99" fillId="0" borderId="0" xfId="0" applyNumberFormat="1" applyFont="1" applyAlignment="1">
      <alignment vertical="center"/>
    </xf>
    <xf numFmtId="208" fontId="99" fillId="2" borderId="6" xfId="0" applyNumberFormat="1" applyFont="1" applyFill="1" applyBorder="1" applyAlignment="1" applyProtection="1">
      <alignment vertical="center"/>
      <protection/>
    </xf>
    <xf numFmtId="208" fontId="99" fillId="0" borderId="6" xfId="0" applyNumberFormat="1" applyFont="1" applyFill="1" applyBorder="1" applyAlignment="1" applyProtection="1">
      <alignment vertical="center"/>
      <protection/>
    </xf>
    <xf numFmtId="208" fontId="102" fillId="0" borderId="5" xfId="0" applyNumberFormat="1" applyFont="1" applyFill="1" applyBorder="1" applyAlignment="1" applyProtection="1">
      <alignment vertical="center"/>
      <protection/>
    </xf>
    <xf numFmtId="205" fontId="104" fillId="20" borderId="7" xfId="0" applyNumberFormat="1" applyFont="1" applyFill="1" applyBorder="1" applyAlignment="1" applyProtection="1">
      <alignment vertical="center"/>
      <protection/>
    </xf>
    <xf numFmtId="205" fontId="104" fillId="0" borderId="6" xfId="0" applyNumberFormat="1" applyFont="1" applyFill="1" applyBorder="1" applyAlignment="1" applyProtection="1">
      <alignment vertical="center"/>
      <protection/>
    </xf>
    <xf numFmtId="205" fontId="104" fillId="20" borderId="5" xfId="0" applyNumberFormat="1" applyFont="1" applyFill="1" applyBorder="1" applyAlignment="1" applyProtection="1">
      <alignment vertical="center"/>
      <protection/>
    </xf>
    <xf numFmtId="208" fontId="104" fillId="20" borderId="5" xfId="0" applyNumberFormat="1" applyFont="1" applyFill="1" applyBorder="1" applyAlignment="1" applyProtection="1">
      <alignment vertical="center"/>
      <protection/>
    </xf>
    <xf numFmtId="191" fontId="99" fillId="2" borderId="9" xfId="19" applyNumberFormat="1" applyFont="1" applyFill="1" applyBorder="1" applyAlignment="1" applyProtection="1">
      <alignment vertical="center"/>
      <protection/>
    </xf>
    <xf numFmtId="191" fontId="99" fillId="2" borderId="6" xfId="19" applyNumberFormat="1" applyFont="1" applyFill="1" applyBorder="1" applyAlignment="1" applyProtection="1">
      <alignment vertical="center"/>
      <protection/>
    </xf>
    <xf numFmtId="191" fontId="99" fillId="0" borderId="6" xfId="19" applyNumberFormat="1" applyFont="1" applyBorder="1" applyAlignment="1" applyProtection="1">
      <alignment vertical="center"/>
      <protection/>
    </xf>
    <xf numFmtId="177" fontId="102" fillId="0" borderId="8" xfId="0" applyFont="1" applyFill="1" applyBorder="1" applyAlignment="1" applyProtection="1">
      <alignment horizontal="center" vertical="center"/>
      <protection/>
    </xf>
    <xf numFmtId="191" fontId="102" fillId="0" borderId="5" xfId="19" applyNumberFormat="1" applyFont="1" applyBorder="1" applyAlignment="1" applyProtection="1">
      <alignment vertical="center"/>
      <protection/>
    </xf>
    <xf numFmtId="205" fontId="99" fillId="17" borderId="9" xfId="0" applyNumberFormat="1" applyFont="1" applyFill="1" applyBorder="1" applyAlignment="1" applyProtection="1">
      <alignment vertical="center"/>
      <protection/>
    </xf>
    <xf numFmtId="191" fontId="99" fillId="0" borderId="9" xfId="19" applyNumberFormat="1" applyFont="1" applyFill="1" applyBorder="1" applyAlignment="1" applyProtection="1">
      <alignment vertical="center"/>
      <protection/>
    </xf>
    <xf numFmtId="205" fontId="99" fillId="17" borderId="6" xfId="0" applyNumberFormat="1" applyFont="1" applyFill="1" applyBorder="1" applyAlignment="1" applyProtection="1">
      <alignment vertical="center"/>
      <protection/>
    </xf>
    <xf numFmtId="177" fontId="102" fillId="8" borderId="22" xfId="0" applyFont="1" applyFill="1" applyBorder="1" applyAlignment="1" applyProtection="1">
      <alignment horizontal="center" vertical="center"/>
      <protection/>
    </xf>
    <xf numFmtId="191" fontId="102" fillId="8" borderId="5" xfId="19" applyNumberFormat="1" applyFont="1" applyFill="1" applyBorder="1" applyAlignment="1" applyProtection="1">
      <alignment vertical="center"/>
      <protection/>
    </xf>
    <xf numFmtId="164" fontId="105" fillId="0" borderId="3" xfId="0" applyFont="1" applyBorder="1" applyAlignment="1">
      <alignment vertical="center"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106" fillId="0" borderId="0" xfId="0" applyFont="1" applyAlignment="1">
      <alignment horizontal="right"/>
    </xf>
    <xf numFmtId="164" fontId="107" fillId="0" borderId="5" xfId="0" applyFont="1" applyBorder="1" applyAlignment="1">
      <alignment horizontal="center" vertical="center"/>
    </xf>
    <xf numFmtId="164" fontId="77" fillId="0" borderId="6" xfId="0" applyFont="1" applyFill="1" applyBorder="1" applyAlignment="1">
      <alignment horizontal="center" vertical="center"/>
    </xf>
    <xf numFmtId="164" fontId="107" fillId="0" borderId="5" xfId="0" applyFont="1" applyFill="1" applyBorder="1" applyAlignment="1">
      <alignment horizontal="center" vertical="center"/>
    </xf>
    <xf numFmtId="177" fontId="108" fillId="21" borderId="5" xfId="0" applyFont="1" applyFill="1" applyBorder="1" applyAlignment="1" applyProtection="1">
      <alignment horizontal="center" vertical="center"/>
      <protection/>
    </xf>
    <xf numFmtId="177" fontId="0" fillId="0" borderId="0" xfId="0" applyFont="1" applyFill="1" applyBorder="1" applyAlignment="1" applyProtection="1">
      <alignment vertical="center"/>
      <protection/>
    </xf>
    <xf numFmtId="177" fontId="107" fillId="0" borderId="7" xfId="0" applyFont="1" applyFill="1" applyBorder="1" applyAlignment="1" applyProtection="1">
      <alignment horizontal="center" vertical="center"/>
      <protection/>
    </xf>
    <xf numFmtId="177" fontId="107" fillId="0" borderId="5" xfId="0" applyFont="1" applyFill="1" applyBorder="1" applyAlignment="1" applyProtection="1">
      <alignment horizontal="center" vertical="center"/>
      <protection/>
    </xf>
    <xf numFmtId="177" fontId="77" fillId="0" borderId="6" xfId="0" applyFont="1" applyFill="1" applyBorder="1" applyAlignment="1" applyProtection="1">
      <alignment horizontal="center" vertical="center"/>
      <protection/>
    </xf>
    <xf numFmtId="177" fontId="0" fillId="0" borderId="2" xfId="0" applyFont="1" applyFill="1" applyBorder="1" applyAlignment="1" applyProtection="1">
      <alignment vertical="center"/>
      <protection/>
    </xf>
    <xf numFmtId="177" fontId="0" fillId="0" borderId="8" xfId="0" applyFont="1" applyFill="1" applyBorder="1" applyAlignment="1" applyProtection="1">
      <alignment vertical="center"/>
      <protection/>
    </xf>
    <xf numFmtId="177" fontId="107" fillId="0" borderId="9" xfId="0" applyFont="1" applyFill="1" applyBorder="1" applyAlignment="1" applyProtection="1">
      <alignment horizontal="center" vertical="center"/>
      <protection/>
    </xf>
    <xf numFmtId="177" fontId="107" fillId="2" borderId="10" xfId="0" applyFont="1" applyFill="1" applyBorder="1" applyAlignment="1" applyProtection="1">
      <alignment horizontal="center" vertical="center"/>
      <protection/>
    </xf>
    <xf numFmtId="177" fontId="107" fillId="2" borderId="11" xfId="0" applyFont="1" applyFill="1" applyBorder="1" applyAlignment="1" applyProtection="1">
      <alignment vertical="center"/>
      <protection/>
    </xf>
    <xf numFmtId="205" fontId="106" fillId="2" borderId="12" xfId="0" applyNumberFormat="1" applyFont="1" applyFill="1" applyBorder="1" applyAlignment="1" applyProtection="1">
      <alignment vertical="center"/>
      <protection/>
    </xf>
    <xf numFmtId="205" fontId="106" fillId="2" borderId="9" xfId="0" applyNumberFormat="1" applyFont="1" applyFill="1" applyBorder="1" applyAlignment="1" applyProtection="1">
      <alignment vertical="center"/>
      <protection/>
    </xf>
    <xf numFmtId="205" fontId="0" fillId="0" borderId="6" xfId="0" applyNumberFormat="1" applyFont="1" applyFill="1" applyBorder="1" applyAlignment="1" applyProtection="1">
      <alignment vertical="center"/>
      <protection/>
    </xf>
    <xf numFmtId="208" fontId="106" fillId="2" borderId="9" xfId="0" applyNumberFormat="1" applyFont="1" applyFill="1" applyBorder="1" applyAlignment="1" applyProtection="1">
      <alignment vertical="center"/>
      <protection/>
    </xf>
    <xf numFmtId="177" fontId="77" fillId="0" borderId="6" xfId="0" applyFont="1" applyFill="1" applyBorder="1" applyAlignment="1" applyProtection="1">
      <alignment vertical="center"/>
      <protection/>
    </xf>
    <xf numFmtId="177" fontId="77" fillId="2" borderId="15" xfId="0" applyFont="1" applyFill="1" applyBorder="1" applyAlignment="1" applyProtection="1">
      <alignment horizontal="center" vertical="center"/>
      <protection/>
    </xf>
    <xf numFmtId="177" fontId="107" fillId="2" borderId="13" xfId="0" applyFont="1" applyFill="1" applyBorder="1" applyAlignment="1" applyProtection="1">
      <alignment vertical="center"/>
      <protection/>
    </xf>
    <xf numFmtId="205" fontId="106" fillId="2" borderId="14" xfId="0" applyNumberFormat="1" applyFont="1" applyFill="1" applyBorder="1" applyAlignment="1" applyProtection="1">
      <alignment vertical="center"/>
      <protection/>
    </xf>
    <xf numFmtId="205" fontId="106" fillId="2" borderId="6" xfId="0" applyNumberFormat="1" applyFont="1" applyFill="1" applyBorder="1" applyAlignment="1" applyProtection="1">
      <alignment vertical="center"/>
      <protection/>
    </xf>
    <xf numFmtId="208" fontId="106" fillId="2" borderId="6" xfId="0" applyNumberFormat="1" applyFont="1" applyFill="1" applyBorder="1" applyAlignment="1" applyProtection="1">
      <alignment vertical="center"/>
      <protection/>
    </xf>
    <xf numFmtId="177" fontId="107" fillId="0" borderId="15" xfId="0" applyFont="1" applyFill="1" applyBorder="1" applyAlignment="1" applyProtection="1">
      <alignment horizontal="center" vertical="center"/>
      <protection/>
    </xf>
    <xf numFmtId="177" fontId="107" fillId="0" borderId="13" xfId="0" applyFont="1" applyFill="1" applyBorder="1" applyAlignment="1" applyProtection="1">
      <alignment vertical="center"/>
      <protection/>
    </xf>
    <xf numFmtId="205" fontId="106" fillId="0" borderId="14" xfId="0" applyNumberFormat="1" applyFont="1" applyFill="1" applyBorder="1" applyAlignment="1" applyProtection="1">
      <alignment vertical="center"/>
      <protection/>
    </xf>
    <xf numFmtId="208" fontId="106" fillId="0" borderId="6" xfId="0" applyNumberFormat="1" applyFont="1" applyFill="1" applyBorder="1" applyAlignment="1" applyProtection="1">
      <alignment vertical="center"/>
      <protection/>
    </xf>
    <xf numFmtId="177" fontId="107" fillId="2" borderId="15" xfId="0" applyFont="1" applyFill="1" applyBorder="1" applyAlignment="1" applyProtection="1">
      <alignment horizontal="center" vertical="center"/>
      <protection/>
    </xf>
    <xf numFmtId="177" fontId="77" fillId="0" borderId="16" xfId="0" applyFont="1" applyFill="1" applyBorder="1" applyAlignment="1" applyProtection="1">
      <alignment horizontal="center" vertical="center"/>
      <protection/>
    </xf>
    <xf numFmtId="177" fontId="107" fillId="0" borderId="17" xfId="0" applyFont="1" applyFill="1" applyBorder="1" applyAlignment="1" applyProtection="1">
      <alignment vertical="center"/>
      <protection/>
    </xf>
    <xf numFmtId="177" fontId="77" fillId="0" borderId="19" xfId="0" applyFont="1" applyFill="1" applyBorder="1" applyAlignment="1" applyProtection="1">
      <alignment vertical="center"/>
      <protection/>
    </xf>
    <xf numFmtId="177" fontId="77" fillId="0" borderId="0" xfId="0" applyFont="1" applyFill="1" applyBorder="1" applyAlignment="1" applyProtection="1">
      <alignment vertical="center"/>
      <protection/>
    </xf>
    <xf numFmtId="205" fontId="107" fillId="0" borderId="7" xfId="0" applyNumberFormat="1" applyFont="1" applyFill="1" applyBorder="1" applyAlignment="1" applyProtection="1">
      <alignment vertical="center"/>
      <protection/>
    </xf>
    <xf numFmtId="205" fontId="77" fillId="0" borderId="6" xfId="0" applyNumberFormat="1" applyFont="1" applyFill="1" applyBorder="1" applyAlignment="1" applyProtection="1">
      <alignment vertical="center"/>
      <protection/>
    </xf>
    <xf numFmtId="205" fontId="107" fillId="0" borderId="5" xfId="0" applyNumberFormat="1" applyFont="1" applyFill="1" applyBorder="1" applyAlignment="1" applyProtection="1">
      <alignment vertical="center"/>
      <protection/>
    </xf>
    <xf numFmtId="208" fontId="107" fillId="0" borderId="5" xfId="0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191" fontId="106" fillId="2" borderId="9" xfId="19" applyNumberFormat="1" applyFont="1" applyFill="1" applyBorder="1" applyAlignment="1" applyProtection="1">
      <alignment vertical="center"/>
      <protection/>
    </xf>
    <xf numFmtId="191" fontId="106" fillId="2" borderId="6" xfId="19" applyNumberFormat="1" applyFont="1" applyFill="1" applyBorder="1" applyAlignment="1" applyProtection="1">
      <alignment vertical="center"/>
      <protection/>
    </xf>
    <xf numFmtId="191" fontId="106" fillId="0" borderId="6" xfId="19" applyNumberFormat="1" applyFont="1" applyBorder="1" applyAlignment="1" applyProtection="1">
      <alignment vertical="center"/>
      <protection/>
    </xf>
    <xf numFmtId="177" fontId="107" fillId="0" borderId="8" xfId="0" applyFont="1" applyFill="1" applyBorder="1" applyAlignment="1" applyProtection="1">
      <alignment horizontal="center" vertical="center"/>
      <protection/>
    </xf>
    <xf numFmtId="191" fontId="107" fillId="0" borderId="5" xfId="19" applyNumberFormat="1" applyFont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191" fontId="86" fillId="0" borderId="0" xfId="19" applyNumberFormat="1" applyFont="1" applyAlignment="1" applyProtection="1">
      <alignment vertical="center"/>
      <protection/>
    </xf>
    <xf numFmtId="177" fontId="107" fillId="0" borderId="10" xfId="0" applyFont="1" applyFill="1" applyBorder="1" applyAlignment="1" applyProtection="1">
      <alignment horizontal="center" vertical="center"/>
      <protection/>
    </xf>
    <xf numFmtId="177" fontId="107" fillId="0" borderId="11" xfId="0" applyFont="1" applyFill="1" applyBorder="1" applyAlignment="1" applyProtection="1">
      <alignment vertical="center"/>
      <protection/>
    </xf>
    <xf numFmtId="205" fontId="0" fillId="0" borderId="12" xfId="0" applyNumberFormat="1" applyFont="1" applyFill="1" applyBorder="1" applyAlignment="1" applyProtection="1">
      <alignment vertical="center"/>
      <protection/>
    </xf>
    <xf numFmtId="205" fontId="0" fillId="0" borderId="9" xfId="0" applyNumberFormat="1" applyFont="1" applyFill="1" applyBorder="1" applyAlignment="1" applyProtection="1">
      <alignment vertical="center"/>
      <protection/>
    </xf>
    <xf numFmtId="205" fontId="106" fillId="17" borderId="9" xfId="0" applyNumberFormat="1" applyFont="1" applyFill="1" applyBorder="1" applyAlignment="1" applyProtection="1">
      <alignment vertical="center"/>
      <protection/>
    </xf>
    <xf numFmtId="191" fontId="106" fillId="0" borderId="9" xfId="19" applyNumberFormat="1" applyFont="1" applyFill="1" applyBorder="1" applyAlignment="1" applyProtection="1">
      <alignment vertical="center"/>
      <protection/>
    </xf>
    <xf numFmtId="205" fontId="0" fillId="17" borderId="6" xfId="0" applyNumberFormat="1" applyFont="1" applyFill="1" applyBorder="1" applyAlignment="1" applyProtection="1">
      <alignment vertical="center"/>
      <protection/>
    </xf>
    <xf numFmtId="177" fontId="77" fillId="8" borderId="22" xfId="0" applyFont="1" applyFill="1" applyBorder="1" applyAlignment="1" applyProtection="1">
      <alignment horizontal="center" vertical="center"/>
      <protection/>
    </xf>
    <xf numFmtId="205" fontId="107" fillId="8" borderId="7" xfId="0" applyNumberFormat="1" applyFont="1" applyFill="1" applyBorder="1" applyAlignment="1" applyProtection="1">
      <alignment vertical="center"/>
      <protection/>
    </xf>
    <xf numFmtId="205" fontId="107" fillId="8" borderId="5" xfId="0" applyNumberFormat="1" applyFont="1" applyFill="1" applyBorder="1" applyAlignment="1" applyProtection="1">
      <alignment vertical="center"/>
      <protection/>
    </xf>
    <xf numFmtId="191" fontId="107" fillId="8" borderId="5" xfId="19" applyNumberFormat="1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>
      <alignment vertical="center"/>
    </xf>
    <xf numFmtId="164" fontId="109" fillId="0" borderId="0" xfId="0" applyFont="1" applyBorder="1" applyAlignment="1">
      <alignment vertical="center"/>
    </xf>
    <xf numFmtId="209" fontId="106" fillId="2" borderId="9" xfId="0" applyNumberFormat="1" applyFont="1" applyFill="1" applyBorder="1" applyAlignment="1" applyProtection="1">
      <alignment vertical="center"/>
      <protection/>
    </xf>
    <xf numFmtId="209" fontId="106" fillId="2" borderId="6" xfId="0" applyNumberFormat="1" applyFont="1" applyFill="1" applyBorder="1" applyAlignment="1" applyProtection="1">
      <alignment vertical="center"/>
      <protection/>
    </xf>
    <xf numFmtId="209" fontId="106" fillId="0" borderId="6" xfId="0" applyNumberFormat="1" applyFont="1" applyFill="1" applyBorder="1" applyAlignment="1" applyProtection="1">
      <alignment vertical="center"/>
      <protection/>
    </xf>
    <xf numFmtId="209" fontId="107" fillId="0" borderId="5" xfId="0" applyNumberFormat="1" applyFont="1" applyFill="1" applyBorder="1" applyAlignment="1" applyProtection="1">
      <alignment vertical="center"/>
      <protection/>
    </xf>
    <xf numFmtId="177" fontId="77" fillId="0" borderId="21" xfId="0" applyFont="1" applyFill="1" applyBorder="1" applyAlignment="1" applyProtection="1">
      <alignment vertical="center"/>
      <protection/>
    </xf>
    <xf numFmtId="177" fontId="0" fillId="0" borderId="21" xfId="0" applyFont="1" applyFill="1" applyBorder="1" applyAlignment="1" applyProtection="1">
      <alignment vertical="center"/>
      <protection/>
    </xf>
    <xf numFmtId="206" fontId="0" fillId="0" borderId="21" xfId="0" applyNumberFormat="1" applyFont="1" applyFill="1" applyBorder="1" applyAlignment="1" applyProtection="1">
      <alignment vertical="center"/>
      <protection/>
    </xf>
    <xf numFmtId="175" fontId="106" fillId="2" borderId="9" xfId="1525" applyNumberFormat="1" applyFont="1" applyFill="1" applyBorder="1" applyAlignment="1" applyProtection="1">
      <alignment vertical="center"/>
      <protection/>
    </xf>
    <xf numFmtId="175" fontId="106" fillId="2" borderId="6" xfId="1525" applyNumberFormat="1" applyFont="1" applyFill="1" applyBorder="1" applyAlignment="1" applyProtection="1">
      <alignment vertical="center"/>
      <protection/>
    </xf>
    <xf numFmtId="175" fontId="106" fillId="0" borderId="6" xfId="1525" applyNumberFormat="1" applyFont="1" applyFill="1" applyBorder="1" applyAlignment="1" applyProtection="1">
      <alignment vertical="center"/>
      <protection/>
    </xf>
    <xf numFmtId="175" fontId="107" fillId="0" borderId="5" xfId="1525" applyNumberFormat="1" applyFont="1" applyFill="1" applyBorder="1" applyAlignment="1" applyProtection="1">
      <alignment vertical="center"/>
      <protection/>
    </xf>
    <xf numFmtId="177" fontId="106" fillId="0" borderId="9" xfId="0" applyFont="1" applyFill="1" applyBorder="1" applyAlignment="1" applyProtection="1">
      <alignment horizontal="center" vertical="center"/>
      <protection/>
    </xf>
    <xf numFmtId="177" fontId="106" fillId="2" borderId="10" xfId="0" applyFont="1" applyFill="1" applyBorder="1" applyAlignment="1" applyProtection="1">
      <alignment horizontal="center" vertical="center"/>
      <protection/>
    </xf>
    <xf numFmtId="177" fontId="106" fillId="2" borderId="11" xfId="0" applyFont="1" applyFill="1" applyBorder="1" applyAlignment="1" applyProtection="1">
      <alignment vertical="center"/>
      <protection/>
    </xf>
    <xf numFmtId="177" fontId="0" fillId="0" borderId="6" xfId="0" applyFont="1" applyFill="1" applyBorder="1" applyAlignment="1" applyProtection="1">
      <alignment vertical="center"/>
      <protection/>
    </xf>
    <xf numFmtId="177" fontId="0" fillId="2" borderId="15" xfId="0" applyFont="1" applyFill="1" applyBorder="1" applyAlignment="1" applyProtection="1">
      <alignment horizontal="center" vertical="center"/>
      <protection/>
    </xf>
    <xf numFmtId="177" fontId="106" fillId="2" borderId="13" xfId="0" applyFont="1" applyFill="1" applyBorder="1" applyAlignment="1" applyProtection="1">
      <alignment vertical="center"/>
      <protection/>
    </xf>
    <xf numFmtId="209" fontId="106" fillId="0" borderId="9" xfId="0" applyNumberFormat="1" applyFont="1" applyFill="1" applyBorder="1" applyAlignment="1" applyProtection="1">
      <alignment vertical="center"/>
      <protection/>
    </xf>
    <xf numFmtId="209" fontId="107" fillId="8" borderId="5" xfId="0" applyNumberFormat="1" applyFont="1" applyFill="1" applyBorder="1" applyAlignment="1" applyProtection="1">
      <alignment vertical="center"/>
      <protection/>
    </xf>
    <xf numFmtId="164" fontId="110" fillId="0" borderId="12" xfId="0" applyFont="1" applyFill="1" applyBorder="1" applyAlignment="1">
      <alignment horizontal="center" vertical="center"/>
    </xf>
    <xf numFmtId="164" fontId="110" fillId="0" borderId="23" xfId="0" applyFont="1" applyFill="1" applyBorder="1" applyAlignment="1">
      <alignment horizontal="center" vertical="center"/>
    </xf>
    <xf numFmtId="164" fontId="110" fillId="0" borderId="18" xfId="0" applyFont="1" applyFill="1" applyBorder="1" applyAlignment="1">
      <alignment horizontal="center" vertical="center"/>
    </xf>
    <xf numFmtId="164" fontId="110" fillId="0" borderId="5" xfId="0" applyFont="1" applyFill="1" applyBorder="1" applyAlignment="1">
      <alignment horizontal="center" vertical="center"/>
    </xf>
    <xf numFmtId="164" fontId="110" fillId="0" borderId="6" xfId="0" applyFont="1" applyFill="1" applyBorder="1" applyAlignment="1">
      <alignment horizontal="center" vertical="center"/>
    </xf>
    <xf numFmtId="164" fontId="111" fillId="0" borderId="24" xfId="0" applyFont="1" applyFill="1" applyBorder="1" applyAlignment="1">
      <alignment horizontal="center" vertical="center"/>
    </xf>
    <xf numFmtId="164" fontId="111" fillId="0" borderId="25" xfId="0" applyFont="1" applyFill="1" applyBorder="1" applyAlignment="1">
      <alignment horizontal="center" vertical="center"/>
    </xf>
    <xf numFmtId="164" fontId="110" fillId="0" borderId="14" xfId="0" applyFont="1" applyFill="1" applyBorder="1" applyAlignment="1">
      <alignment horizontal="center" vertical="center"/>
    </xf>
    <xf numFmtId="164" fontId="110" fillId="0" borderId="0" xfId="0" applyFont="1" applyFill="1" applyBorder="1" applyAlignment="1">
      <alignment horizontal="center" vertical="center"/>
    </xf>
    <xf numFmtId="164" fontId="110" fillId="0" borderId="26" xfId="0" applyFont="1" applyFill="1" applyBorder="1" applyAlignment="1">
      <alignment horizontal="center" vertical="center"/>
    </xf>
    <xf numFmtId="164" fontId="111" fillId="0" borderId="27" xfId="0" applyFont="1" applyFill="1" applyBorder="1" applyAlignment="1">
      <alignment horizontal="center" vertical="center"/>
    </xf>
    <xf numFmtId="164" fontId="0" fillId="0" borderId="27" xfId="0" applyBorder="1" applyAlignment="1">
      <alignment vertical="center"/>
    </xf>
    <xf numFmtId="164" fontId="110" fillId="0" borderId="12" xfId="0" applyFont="1" applyFill="1" applyBorder="1" applyAlignment="1">
      <alignment horizontal="center" vertical="center"/>
    </xf>
    <xf numFmtId="164" fontId="112" fillId="10" borderId="12" xfId="0" applyFont="1" applyFill="1" applyBorder="1" applyAlignment="1">
      <alignment horizontal="left" vertical="center"/>
    </xf>
    <xf numFmtId="164" fontId="110" fillId="0" borderId="11" xfId="0" applyFont="1" applyFill="1" applyBorder="1" applyAlignment="1">
      <alignment horizontal="center" vertical="center"/>
    </xf>
    <xf numFmtId="202" fontId="111" fillId="0" borderId="25" xfId="0" applyNumberFormat="1" applyFont="1" applyFill="1" applyBorder="1" applyAlignment="1">
      <alignment horizontal="right" vertical="center"/>
    </xf>
    <xf numFmtId="168" fontId="113" fillId="0" borderId="24" xfId="16" applyFont="1" applyFill="1" applyBorder="1" applyAlignment="1" applyProtection="1">
      <alignment vertical="center"/>
      <protection/>
    </xf>
    <xf numFmtId="164" fontId="110" fillId="0" borderId="14" xfId="0" applyFont="1" applyFill="1" applyBorder="1" applyAlignment="1">
      <alignment horizontal="center" vertical="center"/>
    </xf>
    <xf numFmtId="164" fontId="112" fillId="10" borderId="14" xfId="0" applyFont="1" applyFill="1" applyBorder="1" applyAlignment="1">
      <alignment horizontal="left" vertical="center"/>
    </xf>
    <xf numFmtId="164" fontId="110" fillId="0" borderId="28" xfId="0" applyFont="1" applyFill="1" applyBorder="1" applyAlignment="1">
      <alignment horizontal="center" vertical="center"/>
    </xf>
    <xf numFmtId="202" fontId="111" fillId="0" borderId="29" xfId="0" applyNumberFormat="1" applyFont="1" applyFill="1" applyBorder="1" applyAlignment="1">
      <alignment horizontal="right" vertical="center"/>
    </xf>
    <xf numFmtId="164" fontId="110" fillId="0" borderId="6" xfId="0" applyFont="1" applyFill="1" applyBorder="1" applyAlignment="1">
      <alignment horizontal="center" vertical="center"/>
    </xf>
    <xf numFmtId="164" fontId="112" fillId="10" borderId="30" xfId="0" applyFont="1" applyFill="1" applyBorder="1" applyAlignment="1">
      <alignment horizontal="left" vertical="center"/>
    </xf>
    <xf numFmtId="164" fontId="114" fillId="10" borderId="31" xfId="0" applyFont="1" applyFill="1" applyBorder="1" applyAlignment="1">
      <alignment horizontal="center" vertical="center"/>
    </xf>
    <xf numFmtId="202" fontId="115" fillId="22" borderId="32" xfId="0" applyNumberFormat="1" applyFont="1" applyFill="1" applyBorder="1" applyAlignment="1">
      <alignment horizontal="right" vertical="center"/>
    </xf>
    <xf numFmtId="164" fontId="112" fillId="17" borderId="12" xfId="0" applyFont="1" applyFill="1" applyBorder="1" applyAlignment="1">
      <alignment horizontal="center" vertical="center"/>
    </xf>
    <xf numFmtId="164" fontId="114" fillId="0" borderId="11" xfId="0" applyFont="1" applyFill="1" applyBorder="1" applyAlignment="1">
      <alignment horizontal="center" vertical="center"/>
    </xf>
    <xf numFmtId="202" fontId="111" fillId="0" borderId="25" xfId="0" applyNumberFormat="1" applyFont="1" applyFill="1" applyBorder="1" applyAlignment="1">
      <alignment horizontal="right" vertical="center"/>
    </xf>
    <xf numFmtId="210" fontId="110" fillId="0" borderId="6" xfId="0" applyNumberFormat="1" applyFont="1" applyFill="1" applyBorder="1" applyAlignment="1">
      <alignment horizontal="center" vertical="center"/>
    </xf>
    <xf numFmtId="210" fontId="112" fillId="0" borderId="14" xfId="0" applyNumberFormat="1" applyFont="1" applyFill="1" applyBorder="1" applyAlignment="1">
      <alignment horizontal="left" vertical="center"/>
    </xf>
    <xf numFmtId="164" fontId="114" fillId="0" borderId="28" xfId="0" applyFont="1" applyFill="1" applyBorder="1" applyAlignment="1">
      <alignment horizontal="center" vertical="center"/>
    </xf>
    <xf numFmtId="202" fontId="111" fillId="0" borderId="29" xfId="0" applyNumberFormat="1" applyFont="1" applyFill="1" applyBorder="1" applyAlignment="1">
      <alignment horizontal="right" vertical="center"/>
    </xf>
    <xf numFmtId="164" fontId="112" fillId="0" borderId="19" xfId="0" applyFont="1" applyFill="1" applyBorder="1" applyAlignment="1">
      <alignment horizontal="left" vertical="center"/>
    </xf>
    <xf numFmtId="164" fontId="114" fillId="0" borderId="20" xfId="0" applyFont="1" applyFill="1" applyBorder="1" applyAlignment="1">
      <alignment horizontal="center" vertical="center"/>
    </xf>
    <xf numFmtId="202" fontId="111" fillId="0" borderId="27" xfId="0" applyNumberFormat="1" applyFont="1" applyFill="1" applyBorder="1" applyAlignment="1">
      <alignment horizontal="right" vertical="center"/>
    </xf>
    <xf numFmtId="168" fontId="113" fillId="0" borderId="33" xfId="16" applyFont="1" applyFill="1" applyBorder="1" applyAlignment="1" applyProtection="1">
      <alignment vertical="center"/>
      <protection/>
    </xf>
    <xf numFmtId="164" fontId="112" fillId="0" borderId="12" xfId="0" applyFont="1" applyFill="1" applyBorder="1" applyAlignment="1">
      <alignment horizontal="center" vertical="center"/>
    </xf>
    <xf numFmtId="164" fontId="112" fillId="0" borderId="14" xfId="0" applyFont="1" applyFill="1" applyBorder="1" applyAlignment="1">
      <alignment horizontal="left" vertical="center"/>
    </xf>
    <xf numFmtId="164" fontId="114" fillId="0" borderId="13" xfId="0" applyFont="1" applyFill="1" applyBorder="1" applyAlignment="1">
      <alignment horizontal="center" vertical="center"/>
    </xf>
    <xf numFmtId="202" fontId="111" fillId="0" borderId="24" xfId="0" applyNumberFormat="1" applyFont="1" applyFill="1" applyBorder="1" applyAlignment="1">
      <alignment horizontal="right" vertical="center"/>
    </xf>
    <xf numFmtId="164" fontId="112" fillId="10" borderId="0" xfId="0" applyFont="1" applyFill="1" applyBorder="1" applyAlignment="1">
      <alignment horizontal="left" vertical="center"/>
    </xf>
    <xf numFmtId="164" fontId="114" fillId="17" borderId="11" xfId="0" applyFont="1" applyFill="1" applyBorder="1" applyAlignment="1">
      <alignment horizontal="center" vertical="center"/>
    </xf>
    <xf numFmtId="168" fontId="111" fillId="0" borderId="24" xfId="16" applyFont="1" applyFill="1" applyBorder="1" applyAlignment="1" applyProtection="1">
      <alignment horizontal="right" vertical="center"/>
      <protection/>
    </xf>
    <xf numFmtId="164" fontId="114" fillId="17" borderId="28" xfId="0" applyFont="1" applyFill="1" applyBorder="1" applyAlignment="1">
      <alignment horizontal="center" vertical="center"/>
    </xf>
    <xf numFmtId="168" fontId="111" fillId="0" borderId="29" xfId="16" applyFont="1" applyFill="1" applyBorder="1" applyAlignment="1" applyProtection="1">
      <alignment horizontal="right" vertical="center"/>
      <protection/>
    </xf>
    <xf numFmtId="210" fontId="110" fillId="0" borderId="19" xfId="0" applyNumberFormat="1" applyFont="1" applyFill="1" applyBorder="1" applyAlignment="1">
      <alignment horizontal="left" vertical="center"/>
    </xf>
    <xf numFmtId="164" fontId="114" fillId="10" borderId="21" xfId="0" applyFont="1" applyFill="1" applyBorder="1" applyAlignment="1">
      <alignment horizontal="center" vertical="center"/>
    </xf>
    <xf numFmtId="164" fontId="114" fillId="10" borderId="26" xfId="0" applyFont="1" applyFill="1" applyBorder="1" applyAlignment="1">
      <alignment horizontal="center" vertical="center"/>
    </xf>
    <xf numFmtId="202" fontId="115" fillId="22" borderId="24" xfId="0" applyNumberFormat="1" applyFont="1" applyFill="1" applyBorder="1" applyAlignment="1">
      <alignment horizontal="right" vertical="center"/>
    </xf>
    <xf numFmtId="164" fontId="112" fillId="0" borderId="12" xfId="0" applyFont="1" applyFill="1" applyBorder="1" applyAlignment="1">
      <alignment horizontal="left" vertical="center"/>
    </xf>
    <xf numFmtId="164" fontId="114" fillId="0" borderId="26" xfId="0" applyFont="1" applyFill="1" applyBorder="1" applyAlignment="1">
      <alignment horizontal="center" vertical="center"/>
    </xf>
    <xf numFmtId="210" fontId="112" fillId="0" borderId="12" xfId="0" applyNumberFormat="1" applyFont="1" applyFill="1" applyBorder="1" applyAlignment="1">
      <alignment horizontal="left" vertical="center"/>
    </xf>
    <xf numFmtId="210" fontId="112" fillId="0" borderId="19" xfId="0" applyNumberFormat="1" applyFont="1" applyFill="1" applyBorder="1" applyAlignment="1">
      <alignment horizontal="left" vertical="center"/>
    </xf>
    <xf numFmtId="202" fontId="111" fillId="0" borderId="33" xfId="0" applyNumberFormat="1" applyFont="1" applyFill="1" applyBorder="1" applyAlignment="1">
      <alignment horizontal="right" vertical="center"/>
    </xf>
    <xf numFmtId="210" fontId="110" fillId="0" borderId="14" xfId="0" applyNumberFormat="1" applyFont="1" applyFill="1" applyBorder="1" applyAlignment="1">
      <alignment horizontal="center" vertical="center"/>
    </xf>
    <xf numFmtId="164" fontId="114" fillId="10" borderId="0" xfId="0" applyFont="1" applyFill="1" applyBorder="1" applyAlignment="1">
      <alignment horizontal="center" vertical="center"/>
    </xf>
    <xf numFmtId="164" fontId="111" fillId="10" borderId="12" xfId="0" applyFont="1" applyFill="1" applyBorder="1" applyAlignment="1">
      <alignment horizontal="center" vertical="center"/>
    </xf>
    <xf numFmtId="164" fontId="111" fillId="10" borderId="23" xfId="0" applyFont="1" applyFill="1" applyBorder="1" applyAlignment="1">
      <alignment horizontal="center" vertical="center"/>
    </xf>
    <xf numFmtId="164" fontId="111" fillId="10" borderId="14" xfId="0" applyFont="1" applyFill="1" applyBorder="1" applyAlignment="1">
      <alignment horizontal="center" vertical="center"/>
    </xf>
    <xf numFmtId="164" fontId="111" fillId="10" borderId="19" xfId="0" applyFont="1" applyFill="1" applyBorder="1" applyAlignment="1">
      <alignment horizontal="center" vertical="top"/>
    </xf>
    <xf numFmtId="164" fontId="111" fillId="10" borderId="21" xfId="0" applyFont="1" applyFill="1" applyBorder="1" applyAlignment="1">
      <alignment horizontal="center" vertical="top"/>
    </xf>
    <xf numFmtId="164" fontId="114" fillId="10" borderId="20" xfId="0" applyFont="1" applyFill="1" applyBorder="1" applyAlignment="1">
      <alignment horizontal="center" vertical="center"/>
    </xf>
    <xf numFmtId="202" fontId="115" fillId="22" borderId="34" xfId="0" applyNumberFormat="1" applyFont="1" applyFill="1" applyBorder="1" applyAlignment="1">
      <alignment horizontal="right" vertical="center"/>
    </xf>
    <xf numFmtId="164" fontId="116" fillId="0" borderId="0" xfId="0" applyFont="1" applyAlignment="1">
      <alignment horizontal="center" vertical="center"/>
    </xf>
    <xf numFmtId="164" fontId="77" fillId="0" borderId="0" xfId="0" applyFont="1" applyAlignment="1">
      <alignment horizontal="center" vertical="center"/>
    </xf>
    <xf numFmtId="202" fontId="117" fillId="0" borderId="5" xfId="0" applyNumberFormat="1" applyFont="1" applyFill="1" applyBorder="1" applyAlignment="1">
      <alignment horizontal="center" vertical="center"/>
    </xf>
    <xf numFmtId="164" fontId="77" fillId="0" borderId="35" xfId="0" applyFont="1" applyBorder="1" applyAlignment="1">
      <alignment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0;mouse.drv=lm" xfId="20"/>
    <cellStyle name="&#13;&#10;mouse.drv=lmouse.drv" xfId="21"/>
    <cellStyle name="          &#13;&#10;mouse.drv=lmouse.drv" xfId="22"/>
    <cellStyle name="      Ƥ   &#13;&#10;mouse.drv=lmouse.drv" xfId="23"/>
    <cellStyle name=" Prog" xfId="24"/>
    <cellStyle name=" Prog 2" xfId="25"/>
    <cellStyle name="1_FY96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20% - 강조색1 2" xfId="33"/>
    <cellStyle name="20% - 강조색1 3" xfId="34"/>
    <cellStyle name="20% - 강조색1 4" xfId="35"/>
    <cellStyle name="20% - 강조색2 2" xfId="36"/>
    <cellStyle name="20% - 강조색2 3" xfId="37"/>
    <cellStyle name="20% - 강조색2 4" xfId="38"/>
    <cellStyle name="20% - 강조색3 2" xfId="39"/>
    <cellStyle name="20% - 강조색3 3" xfId="40"/>
    <cellStyle name="20% - 강조색3 4" xfId="41"/>
    <cellStyle name="20% - 강조색4 2" xfId="42"/>
    <cellStyle name="20% - 강조색4 3" xfId="43"/>
    <cellStyle name="20% - 강조색4 4" xfId="44"/>
    <cellStyle name="20% - 강조색5 2" xfId="45"/>
    <cellStyle name="20% - 강조색5 3" xfId="46"/>
    <cellStyle name="20% - 강조색5 4" xfId="47"/>
    <cellStyle name="20% - 강조색6 2" xfId="48"/>
    <cellStyle name="20% - 강조색6 3" xfId="49"/>
    <cellStyle name="20% - 강조색6 4" xfId="50"/>
    <cellStyle name="32" xfId="51"/>
    <cellStyle name="40% - 强调文字颜色 1" xfId="52"/>
    <cellStyle name="40% - 强调文字颜色 2" xfId="53"/>
    <cellStyle name="40% - 强调文字颜色 3" xfId="54"/>
    <cellStyle name="40% - 强调文字颜色 4" xfId="55"/>
    <cellStyle name="40% - 强调文字颜色 5" xfId="56"/>
    <cellStyle name="40% - 强调文字颜色 6" xfId="57"/>
    <cellStyle name="40% - 강조색1 2" xfId="58"/>
    <cellStyle name="40% - 강조색1 3" xfId="59"/>
    <cellStyle name="40% - 강조색1 4" xfId="60"/>
    <cellStyle name="40% - 강조색2 2" xfId="61"/>
    <cellStyle name="40% - 강조색2 3" xfId="62"/>
    <cellStyle name="40% - 강조색2 4" xfId="63"/>
    <cellStyle name="40% - 강조색3 2" xfId="64"/>
    <cellStyle name="40% - 강조색3 3" xfId="65"/>
    <cellStyle name="40% - 강조색3 4" xfId="66"/>
    <cellStyle name="40% - 강조색4 2" xfId="67"/>
    <cellStyle name="40% - 강조색4 3" xfId="68"/>
    <cellStyle name="40% - 강조색4 4" xfId="69"/>
    <cellStyle name="40% - 강조색5 2" xfId="70"/>
    <cellStyle name="40% - 강조색5 3" xfId="71"/>
    <cellStyle name="40% - 강조색5 4" xfId="72"/>
    <cellStyle name="40% - 강조색6 2" xfId="73"/>
    <cellStyle name="40% - 강조색6 3" xfId="74"/>
    <cellStyle name="40% - 강조색6 4" xfId="75"/>
    <cellStyle name="60% - 强调文字颜色 1" xfId="76"/>
    <cellStyle name="60% - 强调文字颜色 2" xfId="77"/>
    <cellStyle name="60% - 强调文字颜色 3" xfId="78"/>
    <cellStyle name="60% - 强调文字颜色 4" xfId="79"/>
    <cellStyle name="60% - 强调文字颜色 5" xfId="80"/>
    <cellStyle name="60% - 强调文字颜色 6" xfId="81"/>
    <cellStyle name="60% - 강조색1 2" xfId="82"/>
    <cellStyle name="60% - 강조색1 3" xfId="83"/>
    <cellStyle name="60% - 강조색1 4" xfId="84"/>
    <cellStyle name="60% - 강조색2 2" xfId="85"/>
    <cellStyle name="60% - 강조색2 3" xfId="86"/>
    <cellStyle name="60% - 강조색2 4" xfId="87"/>
    <cellStyle name="60% - 강조색3 2" xfId="88"/>
    <cellStyle name="60% - 강조색3 3" xfId="89"/>
    <cellStyle name="60% - 강조색3 4" xfId="90"/>
    <cellStyle name="60% - 강조색4 2" xfId="91"/>
    <cellStyle name="60% - 강조색4 3" xfId="92"/>
    <cellStyle name="60% - 강조색4 4" xfId="93"/>
    <cellStyle name="60% - 강조색5 2" xfId="94"/>
    <cellStyle name="60% - 강조색5 3" xfId="95"/>
    <cellStyle name="60% - 강조색5 4" xfId="96"/>
    <cellStyle name="60% - 강조색6 2" xfId="97"/>
    <cellStyle name="60% - 강조색6 3" xfId="98"/>
    <cellStyle name="60% - 강조색6 4" xfId="99"/>
    <cellStyle name="??" xfId="100"/>
    <cellStyle name="??_x000C_蕓&quot;&#13;婦U_x0001_&quot;_x0004_?_x0007__x0001__x0001_" xfId="101"/>
    <cellStyle name="??_x000C_蕓&quot;&#13;婦U_x0001_h_x0005_ _x000F__x0007__x0001__x0001_" xfId="102"/>
    <cellStyle name="??_x000C_蕓&quot;&#13;婦U_x0001_h_x0005_ _x000F__x0007__x0001__x0001_" xfId="103"/>
    <cellStyle name="?? [0.00]_EjAM1q5cbwD9HdswfraYPjBvv" xfId="104"/>
    <cellStyle name="?? [0]_?????" xfId="105"/>
    <cellStyle name="??&amp;O?&amp;H?_x0008__x000F__x0007_?_x0007__x0001__x0001_" xfId="106"/>
    <cellStyle name="??&amp;O?&amp;H?_x0008_??_x0007__x0001__x0001_" xfId="107"/>
    <cellStyle name="???? [0.00]_EjAM1q5cbwD9HdswfraYPjBvv" xfId="108"/>
    <cellStyle name="????_EjAM1q5cbwD9HdswfraYPjBvv" xfId="109"/>
    <cellStyle name="???­ [0]_´?¿?????¿??? " xfId="110"/>
    <cellStyle name="???­_´?¿?????¿??? " xfId="111"/>
    <cellStyle name="???Ø_´?¿?????¿??? " xfId="112"/>
    <cellStyle name="??_EjAM1q5cbwD9HdswfraYPjBvv" xfId="113"/>
    <cellStyle name="?Þ¸¶ [0]_´?¿?????¿??? " xfId="114"/>
    <cellStyle name="?Þ¸¶_´?¿?????¿??? " xfId="115"/>
    <cellStyle name="?”´?_REV3 " xfId="116"/>
    <cellStyle name="_'03년 하반기 정비부품담당 투자예산" xfId="117"/>
    <cellStyle name="_(3)개발일정" xfId="118"/>
    <cellStyle name="_(5)원가변동내역" xfId="119"/>
    <cellStyle name="_(통보용)-MBO-자재2PART" xfId="120"/>
    <cellStyle name="_0101Y200가격(무쏘대비)" xfId="121"/>
    <cellStyle name="_0104661LA운영전략" xfId="122"/>
    <cellStyle name="_01MY개발계획서(FULL)" xfId="123"/>
    <cellStyle name="_01MY개발계획서(FULL)_1" xfId="124"/>
    <cellStyle name="_01MY개발계획서(FULL)_1_2006년 R-AXLE 운영(안)" xfId="125"/>
    <cellStyle name="_01MY개발계획서(FULL)_1_Book1" xfId="126"/>
    <cellStyle name="_01MY개발계획서(FULL)_1_KULEV_대응 보고" xfId="127"/>
    <cellStyle name="_01MY개발계획서(FULL)_1_인력소요계획(창원공장-재배치계획)-3" xfId="128"/>
    <cellStyle name="_01MY개발계획서(FULL)_1_창원공장-재배치계획-노사협의2" xfId="129"/>
    <cellStyle name="_01MY개발계획서(FULL)_1_하반기 생산운영 및 인원배치계획(06(1).0908)" xfId="130"/>
    <cellStyle name="_01MY개발계획서(FULL)_2006년 R-AXLE 운영(안)" xfId="131"/>
    <cellStyle name="_01MY개발계획서(FULL)_Book1" xfId="132"/>
    <cellStyle name="_01MY개발계획서(FULL)_KULEV_대응 보고" xfId="133"/>
    <cellStyle name="_01MY개발계획서(FULL)_인력소요계획(창원공장-재배치계획)-3" xfId="134"/>
    <cellStyle name="_01MY개발계획서(FULL)_창원공장-재배치계획-노사협의2" xfId="135"/>
    <cellStyle name="_01MY개발계획서(FULL)_하반기 생산운영 및 인원배치계획(06(1).0908)" xfId="136"/>
    <cellStyle name="_01기안서502(경영기획)" xfId="137"/>
    <cellStyle name="_01년2월실적(혁신)" xfId="138"/>
    <cellStyle name="_0201수수료자료" xfId="139"/>
    <cellStyle name="_0202수수료자료" xfId="140"/>
    <cellStyle name="_0203수수료자료" xfId="141"/>
    <cellStyle name="_0204수수료자료" xfId="142"/>
    <cellStyle name="_0204임차지원현황" xfId="143"/>
    <cellStyle name="_0205수수료자료" xfId="144"/>
    <cellStyle name="_0209수수료자료" xfId="145"/>
    <cellStyle name="_0212임차지원현황" xfId="146"/>
    <cellStyle name="_02REXTON투자비" xfId="147"/>
    <cellStyle name="_02투자비" xfId="148"/>
    <cellStyle name="_03-4월본부장회의" xfId="149"/>
    <cellStyle name="_03-4월영업소장회의" xfId="150"/>
    <cellStyle name="_0301임차지원현황(1)" xfId="151"/>
    <cellStyle name="_0301회의(대리점)" xfId="152"/>
    <cellStyle name="_0305월본부회의" xfId="153"/>
    <cellStyle name="_0306오더 수익성 검토(030514)" xfId="154"/>
    <cellStyle name="_03MY개발계획(프로젝트01202)" xfId="155"/>
    <cellStyle name="_03MY판매가검토(정윤일01)" xfId="156"/>
    <cellStyle name="_03Sweden_Winter_출장보고서등록" xfId="157"/>
    <cellStyle name="_03년사업계획종합(1117)" xfId="158"/>
    <cellStyle name="_03년사업계획종합(1128)" xfId="159"/>
    <cellStyle name="_03년사업계획종합(1202)" xfId="160"/>
    <cellStyle name="_03년사업계획종합(수정12.05)" xfId="161"/>
    <cellStyle name="_03년예산승인신청서" xfId="162"/>
    <cellStyle name="_03부품총괄사업계획(1209일)" xfId="163"/>
    <cellStyle name="_03예산편성(긴출판촉)" xfId="164"/>
    <cellStyle name="_03정비부품MBO 경영기획팀 통보 4.17(정비담당)" xfId="165"/>
    <cellStyle name="_03정비부품MBO(정비부품담당)" xfId="166"/>
    <cellStyle name="_04-1월본부장회의" xfId="167"/>
    <cellStyle name="_0401임차지원현황" xfId="168"/>
    <cellStyle name="_0403회의자료" xfId="169"/>
    <cellStyle name="_0415경쟁차개발사양비교" xfId="170"/>
    <cellStyle name="_04년 매출계획 잠정안(03.11.09)" xfId="171"/>
    <cellStyle name="_04사업계획종합(1112)" xfId="172"/>
    <cellStyle name="_04판매망운영계획발표(확정)" xfId="173"/>
    <cellStyle name="_06사업계획세부자료" xfId="174"/>
    <cellStyle name="_070403-중장기생산계획-생산지원팀" xfId="175"/>
    <cellStyle name="_07_1118_Y200의장" xfId="176"/>
    <cellStyle name="_07_1118_Y200의장 2" xfId="177"/>
    <cellStyle name="_0801Y200내수(c)PriceMap" xfId="178"/>
    <cellStyle name="_10월시행계획(정과장송부)" xfId="179"/>
    <cellStyle name="_10월실적_의장 " xfId="180"/>
    <cellStyle name="_10월회의일정" xfId="181"/>
    <cellStyle name="_1102" xfId="182"/>
    <cellStyle name="_1111관리단1" xfId="183"/>
    <cellStyle name="_11월수수료자료" xfId="184"/>
    <cellStyle name="_12월수수료자료" xfId="185"/>
    <cellStyle name="_12월인센티브" xfId="186"/>
    <cellStyle name="_12월직영사업소장회의" xfId="187"/>
    <cellStyle name="_1공장 TAGAZ물량 검토용(1)" xfId="188"/>
    <cellStyle name="_1공장 중국물량 검토용(1)" xfId="189"/>
    <cellStyle name="_1월사업실적보고" xfId="190"/>
    <cellStyle name="_1월회의" xfId="191"/>
    <cellStyle name="_1호차문제점" xfId="192"/>
    <cellStyle name="_2-2Mk가격2-2(현지화)" xfId="193"/>
    <cellStyle name="_2.5본부장회의" xfId="194"/>
    <cellStyle name="_2.스마트진행현황종합(변경)" xfId="195"/>
    <cellStyle name="_2001-02제품계획" xfId="196"/>
    <cellStyle name="_2001MY-ITEMS" xfId="197"/>
    <cellStyle name="_2001년생산부문투자예산" xfId="198"/>
    <cellStyle name="_2001년수출손익계산식(010508)" xfId="199"/>
    <cellStyle name="_2001년투자예산지침서" xfId="200"/>
    <cellStyle name="_2001사업계획" xfId="201"/>
    <cellStyle name="_2002_개발시험mbo" xfId="202"/>
    <cellStyle name="_2002_개발시험mbo_송부" xfId="203"/>
    <cellStyle name="_2002my손익검토(＃최종-REV2협의후상각조정)" xfId="204"/>
    <cellStyle name="_2002년3월지역본부조정" xfId="205"/>
    <cellStyle name="_2002년법인사업소별인건비경비증가내역" xfId="206"/>
    <cellStyle name="_2002년예산(년차)" xfId="207"/>
    <cellStyle name="_2002년재료비(020325)" xfId="208"/>
    <cellStyle name="_2002년투자예산검토서(4wd)20011228" xfId="209"/>
    <cellStyle name="_2002년투자예산검토서(승용lcv)20011228" xfId="210"/>
    <cellStyle name="_2002년투자예산지침서" xfId="211"/>
    <cellStyle name="_2002사업계획설명회" xfId="212"/>
    <cellStyle name="_2002예상판매대수" xfId="213"/>
    <cellStyle name="_2002일반투자예산종합" xfId="214"/>
    <cellStyle name="_2002일반투자예산종합(REV.1)" xfId="215"/>
    <cellStyle name="_2002일반투자예산추가1건" xfId="216"/>
    <cellStyle name="_2002투자예산0차조정(차체)" xfId="217"/>
    <cellStyle name="_2002판매수수료" xfId="218"/>
    <cellStyle name="_2002판매수수료+정비원가" xfId="219"/>
    <cellStyle name="_2003_HOT_TEST기안(ALT2_rev0_030603송부)" xfId="220"/>
    <cellStyle name="_2003_일반투자예산" xfId="221"/>
    <cellStyle name="_2003_중국Winter시험_품의" xfId="222"/>
    <cellStyle name="_2003summer_plan(rev3_석과장통화후)" xfId="223"/>
    <cellStyle name="_2003기술팀예산" xfId="224"/>
    <cellStyle name="_2003년대당보증비종합" xfId="225"/>
    <cellStyle name="_2003년사업계획(★)" xfId="226"/>
    <cellStyle name="_2003년사업계획(조립예산신청-투자-결의용)-021111" xfId="227"/>
    <cellStyle name="_2003년소모품비신청(REV0)" xfId="228"/>
    <cellStyle name="_2003년이월투자예산신청서" xfId="229"/>
    <cellStyle name="_2003년인센티브예산" xfId="230"/>
    <cellStyle name="_2003년지역본부판촉비11" xfId="231"/>
    <cellStyle name="_2003년투자비신청(REV0)" xfId="232"/>
    <cellStyle name="_2003년투자비신청(REV1)" xfId="233"/>
    <cellStyle name="_2003년투자예산(부품물류팀)0714" xfId="234"/>
    <cellStyle name="_2003년투자예산11.26(도장)" xfId="235"/>
    <cellStyle name="_2003년투자예산신청서" xfId="236"/>
    <cellStyle name="_2003년투자예산지침서" xfId="237"/>
    <cellStyle name="_2003사업계획설명회" xfId="238"/>
    <cellStyle name="_2003예산(부품조달기술팀)" xfId="239"/>
    <cellStyle name="_2003투자예산11.26(조립보전과)" xfId="240"/>
    <cellStyle name="_2003하기휴무공사종합" xfId="241"/>
    <cellStyle name="_2004 Pick-Up Price(Benelux_Germany)" xfId="242"/>
    <cellStyle name="_2004 Pick-Up Price(스페인)" xfId="243"/>
    <cellStyle name="_2004년 매출계획 의지계획(확정실적 04.1.6)" xfId="244"/>
    <cellStyle name="_2004년 투자예산 수립(03.11.16)" xfId="245"/>
    <cellStyle name="_2004년사업계획(ver1)" xfId="246"/>
    <cellStyle name="_2004년사업계획(조정안-5-기획조정)" xfId="247"/>
    <cellStyle name="_2004년사업계획목표(전사및영업)" xfId="248"/>
    <cellStyle name="_2004년예산(FINAL)2+CAMP+중장기" xfId="249"/>
    <cellStyle name="_2004년예산(FINAL)2+CAMP+중장기(++++)" xfId="250"/>
    <cellStyle name="_2004년예산-마케팅팀(수정1215)" xfId="251"/>
    <cellStyle name="_2004년일반자_R_D고정자산_구입검토서_이도형" xfId="252"/>
    <cellStyle name="_2004년투자예산지침서" xfId="253"/>
    <cellStyle name="_2005년11월시장운영계획(확정)" xfId="254"/>
    <cellStyle name="_2005년12월목표copy(지역본부통보)" xfId="255"/>
    <cellStyle name="_2005년12월시장운영계획(확정)" xfId="256"/>
    <cellStyle name="_2005년부대비용조견표" xfId="257"/>
    <cellStyle name="_2005년예산-마케팅팀" xfId="258"/>
    <cellStyle name="_2005년투자예산지침서" xfId="259"/>
    <cellStyle name="_2005년판매망운영계획(050120수정)" xfId="260"/>
    <cellStyle name="_2005해외서비스기본운영계획(품질_1)" xfId="261"/>
    <cellStyle name="_2006년 11월 실적점검 양식(정비담당)" xfId="262"/>
    <cellStyle name="_2006년1월목표(차종별 통보)" xfId="263"/>
    <cellStyle name="_2006년2월시장운영계획(확정)" xfId="264"/>
    <cellStyle name="_2006년3월운영(5안)" xfId="265"/>
    <cellStyle name="_2006년3월운영(6안)" xfId="266"/>
    <cellStyle name="_2006년6월시장운영계획(확정)" xfId="267"/>
    <cellStyle name="_2006년9월시장운영계획(확정)" xfId="268"/>
    <cellStyle name="_2006년사업계획예산조정총괄표(8+4계획ver1-간접비제외)" xfId="269"/>
    <cellStyle name="_2007년 연동계획 월단위종합" xfId="270"/>
    <cellStyle name="_2007년사업계획-예산수립용" xfId="271"/>
    <cellStyle name="_2007년설명회자료" xfId="272"/>
    <cellStyle name="_2007년설명회자료(1)" xfId="273"/>
    <cellStyle name="_20090904_중국_CATCH_UP_2차_방안보고_1E_★" xfId="274"/>
    <cellStyle name="_2010년 엔진.구동 생산계획_100120" xfId="275"/>
    <cellStyle name="_2262 수정사항 정산표" xfId="276"/>
    <cellStyle name="_2단계공장layout보고(`030219REV2)" xfId="277"/>
    <cellStyle name="_2시장환경및동향" xfId="278"/>
    <cellStyle name="_2제품동향" xfId="279"/>
    <cellStyle name="_3사00.1-7월" xfId="280"/>
    <cellStyle name="_3제품전략" xfId="281"/>
    <cellStyle name="_4.4본부장회의" xfId="282"/>
    <cellStyle name="_4cyl_test" xfId="283"/>
    <cellStyle name="_4WDPJT현황" xfId="284"/>
    <cellStyle name="_4WD재료비(010727)" xfId="285"/>
    <cellStyle name="_5AT소요량2" xfId="286"/>
    <cellStyle name="_5JOBLINE신설공사(대형공장개조)-시설팀회신" xfId="287"/>
    <cellStyle name="_5JOBLINE신설공사(직산CKD작업장)-시설팀회신" xfId="288"/>
    <cellStyle name="_5월계획(050426) 커뮤니케이션 팀" xfId="289"/>
    <cellStyle name="_5월실적내역☆" xfId="290"/>
    <cellStyle name="_6개월연동계획분석" xfId="291"/>
    <cellStyle name="_7110 자본의 워크시트" xfId="292"/>
    <cellStyle name="_89892196file1" xfId="293"/>
    <cellStyle name="_91273841선발주시행절차개정검토서_REV02_060104_결재완" xfId="294"/>
    <cellStyle name="_92590097시승차현황" xfId="295"/>
    <cellStyle name="_92883894조직도및인원현황(05.06.16)" xfId="296"/>
    <cellStyle name="_930586346월계획(050526) 커뮤니케이션 팀" xfId="297"/>
    <cellStyle name="_9320766005년실적" xfId="298"/>
    <cellStyle name="_935968324월 계획 (050321) 커뮤니케이션 팀" xfId="299"/>
    <cellStyle name="_939103763월 시장운영계획 (040225) 커뮤니케이션 팀" xfId="300"/>
    <cellStyle name="_93983180IDI단종관련 pump수급계획(05.0117)" xfId="301"/>
    <cellStyle name="_94046958해외서비스총현황(05.01)" xfId="302"/>
    <cellStyle name="_94061662조직도" xfId="303"/>
    <cellStyle name="_94071068대리점현황" xfId="304"/>
    <cellStyle name="_94084542인수인계" xfId="305"/>
    <cellStyle name="_94302213mbo양식" xfId="306"/>
    <cellStyle name="_946589682005사업계획설명회" xfId="307"/>
    <cellStyle name="_94830252D20DT Euro4 MasterList(Rev0. 240923)" xfId="308"/>
    <cellStyle name="_94830252D27DT Euro4 Add_Del List(Rev0.241022)" xfId="309"/>
    <cellStyle name="_94~03.10월.월별수출.보증대수(예산정리용)" xfId="310"/>
    <cellStyle name="_95192520표지(경영실적)" xfId="311"/>
    <cellStyle name="_95252078양도양수현황" xfId="312"/>
    <cellStyle name="_95418613경영실적(2)" xfId="313"/>
    <cellStyle name="_95494102D100_M_Ride_App_Plan(040629업연송부)" xfId="314"/>
    <cellStyle name="_95620123Y230투자종합" xfId="315"/>
    <cellStyle name="_95667042K140투자상세" xfId="316"/>
    <cellStyle name="_96518336MUSSO,SPORTS_M.EAST" xfId="317"/>
    <cellStyle name="_96557530중국navi_보고서통합" xfId="318"/>
    <cellStyle name="_9660200203년경영실적(관리)" xfId="319"/>
    <cellStyle name="_966588532004.SYMC.MODEL.YEAR" xfId="320"/>
    <cellStyle name="_96688379확충예산" xfId="321"/>
    <cellStyle name="_966884502004년 투자예산 수립(03.11.13)" xfId="322"/>
    <cellStyle name="_96688837SCAN-100" xfId="323"/>
    <cellStyle name="_966889582004년일반자_R_D고정자산_구입검토서" xfId="324"/>
    <cellStyle name="_966889982004년일반자_R_D고정자산_구입검토서" xfId="325"/>
    <cellStyle name="_96695797확충예산" xfId="326"/>
    <cellStyle name="_96701345계획지역및사업소개설월" xfId="327"/>
    <cellStyle name="_967270442004사업계획설명회" xfId="328"/>
    <cellStyle name="_96774037M_K_FAXLE혼류검토(1)" xfId="329"/>
    <cellStyle name="_97946390투자실적내역" xfId="330"/>
    <cellStyle name="_97946899'02년 투자실적" xfId="331"/>
    <cellStyle name="_97947165소장회의(12.26)" xfId="332"/>
    <cellStyle name="_9794751403년부서별투자계획" xfId="333"/>
    <cellStyle name="_97965175MUSSO_MINOR_CONCEPT보고용(1_2안)" xfId="334"/>
    <cellStyle name="_97972520MUSSO_MINOR_CONCEPT" xfId="335"/>
    <cellStyle name="_980464792003지원2팀MBO" xfId="336"/>
    <cellStyle name="_9805095503년투자비(홍GJ)" xfId="337"/>
    <cellStyle name="_98063908중장기AS확충기본계획수정021118" xfId="338"/>
    <cellStyle name="_98063917'03년 정비부품담당 투자예산 확정" xfId="339"/>
    <cellStyle name="_980690872003년투자비신청(REV1)" xfId="340"/>
    <cellStyle name="_980729432003년투자예산절감방안" xfId="341"/>
    <cellStyle name="_980780042003년투자예산신청서" xfId="342"/>
    <cellStyle name="_980795652003년투자비신청(REV1)" xfId="343"/>
    <cellStyle name="_980801472003년투자비신청(REV1)" xfId="344"/>
    <cellStyle name="_98351040A100ISSUE1_TD" xfId="345"/>
    <cellStyle name="_986079394월수수료공제및지원내역" xfId="346"/>
    <cellStyle name="_98659629주간프로젝트진행현황(0422)" xfId="347"/>
    <cellStyle name="_98713684Y210P1진행주요문제점(P1_0326)(1)" xfId="348"/>
    <cellStyle name="_98735464Y210-P1-0318현황" xfId="349"/>
    <cellStyle name="_987416112002년MBO운영-창원(계획대실적2월))" xfId="350"/>
    <cellStyle name="_987483052월수수료내역" xfId="351"/>
    <cellStyle name="_98757908세금계산서用" xfId="352"/>
    <cellStyle name="_9875927602년사업목표실적점검방안" xfId="353"/>
    <cellStyle name="_98764378개발계획서(Y210)" xfId="354"/>
    <cellStyle name="_9876487402년사업계획작성(생기기획)(1)" xfId="355"/>
    <cellStyle name="_988182642002.1월대리점수수료공제현황" xfId="356"/>
    <cellStyle name="_98821762발표자료_10차_020204" xfId="357"/>
    <cellStyle name="_98826432고유tm진행현황" xfId="358"/>
    <cellStyle name="_98851689파생차종점검Agenda(0130)" xfId="359"/>
    <cellStyle name="_98853913프로젝트주요현안1" xfId="360"/>
    <cellStyle name="_98900778시작및치공구mip(정성훈)" xfId="361"/>
    <cellStyle name="_98954124mh" xfId="362"/>
    <cellStyle name="_989565732002최종VOLUME-1218" xfId="363"/>
    <cellStyle name="_989718612002투자예산양식" xfId="364"/>
    <cellStyle name="_99133082K117Y217" xfId="365"/>
    <cellStyle name="_99152106K135_NVH_CONCEPT" xfId="366"/>
    <cellStyle name="_99194713(2)PriceMap" xfId="367"/>
    <cellStyle name="_99600214생기담당방침" xfId="368"/>
    <cellStyle name="_99650901clstatus" xfId="369"/>
    <cellStyle name="_99650901clstatus 2" xfId="370"/>
    <cellStyle name="_9월운영(확정발표자료)" xfId="371"/>
    <cellStyle name="_A100-CURRENT(목표배분2)" xfId="372"/>
    <cellStyle name="_A100-LIST(VDR)-02-01-28" xfId="373"/>
    <cellStyle name="_A100-LIST(VDR)-02-05-16" xfId="374"/>
    <cellStyle name="_A100.차체공장준비현황(020809)" xfId="375"/>
    <cellStyle name="_A1004월까지소요예산(2002년4월선행투자품의 반영)" xfId="376"/>
    <cellStyle name="_A100_Build6(020604)" xfId="377"/>
    <cellStyle name="_A100_MASTER_SCHEDULE('R')" xfId="378"/>
    <cellStyle name="_A100_MASTER_SCHEDULE('R'020930)" xfId="379"/>
    <cellStyle name="_A100_MASTER_SCHEDULE(0926'R')" xfId="380"/>
    <cellStyle name="_A100_PLANN'G_주요검토사항(021015)▶" xfId="381"/>
    <cellStyle name="_A100_PLAN검토(021115)" xfId="382"/>
    <cellStyle name="_A100_PRE_PROTO_차량제작방안" xfId="383"/>
    <cellStyle name="_A100_PROTO_진행현황" xfId="384"/>
    <cellStyle name="_A100_SE_LIST_020930" xfId="385"/>
    <cellStyle name="_A100_WEIGHT_기본설계" xfId="386"/>
    <cellStyle name="_A100_투자비종합('020926)▶" xfId="387"/>
    <cellStyle name="_A100MARKET1" xfId="388"/>
    <cellStyle name="_A100PREPROTO_MASTERLIST(7월24일)" xfId="389"/>
    <cellStyle name="_A100PREPROTO일정7월18일" xfId="390"/>
    <cellStyle name="_A100기본계획(점검02-07-25)▶" xfId="391"/>
    <cellStyle name="_A100기본계획(점검021015)▶" xfId="392"/>
    <cellStyle name="_A100사양비교(0121-수출포함)" xfId="393"/>
    <cellStyle name="_A100사양운영-재수정(0115)" xfId="394"/>
    <cellStyle name="_A100상품기획-최종2(0330)" xfId="395"/>
    <cellStyle name="_A100상품기획서(추진일정)" xfId="396"/>
    <cellStyle name="_A100선행투자비(4월)_시작팀(총괄)" xfId="397"/>
    <cellStyle name="_A100선행투자비(양식)_4월" xfId="398"/>
    <cellStyle name="_A100설비준비일정▶" xfId="399"/>
    <cellStyle name="_A100시작차제작계획" xfId="400"/>
    <cellStyle name="_A100업무진행현황(020827)" xfId="401"/>
    <cellStyle name="_A100업무진행현황-1(020611)▶" xfId="402"/>
    <cellStyle name="_A100엔진조립실적" xfId="403"/>
    <cellStyle name="_A100예상투자비(차체샤시)-개발" xfId="404"/>
    <cellStyle name="_A100월간업무계획(6월.A100)" xfId="405"/>
    <cellStyle name="_A100월간업무계획(7월.A100)" xfId="406"/>
    <cellStyle name="_A100일정" xfId="407"/>
    <cellStyle name="_A105와A120_양산6차OSPEC" xfId="408"/>
    <cellStyle name="_Actyon(C110)_NewPriceNewModel(toSAISC)060623" xfId="409"/>
    <cellStyle name="_ALDL활용" xfId="410"/>
    <cellStyle name="_alt3" xfId="411"/>
    <cellStyle name="_Angola_Mozambique_PI_0302Order(030110)" xfId="412"/>
    <cellStyle name="_Annex2(KD)OPT-LIST&amp;PRICE" xfId="413"/>
    <cellStyle name="_APP_Summary회의" xfId="414"/>
    <cellStyle name="_AS Promotion 출장보고서_ver2(615)" xfId="415"/>
    <cellStyle name="_AV_systemKICKOFF발표자료(031210)" xfId="416"/>
    <cellStyle name="_BMW_X5_동력성능" xfId="417"/>
    <cellStyle name="_BODY.SHOP운영방안▶" xfId="418"/>
    <cellStyle name="_Book1" xfId="419"/>
    <cellStyle name="_Book1_Y2008 Sales Result_20081231" xfId="420"/>
    <cellStyle name="_Book1_★Rexton(Y250)Price_China_(곤명모델)060406" xfId="421"/>
    <cellStyle name="_Book1_★Rexton(Y250)Price_China_rev02(060309)-수정_Final" xfId="422"/>
    <cellStyle name="_Book2" xfId="423"/>
    <cellStyle name="_Book2 Chart 1-1" xfId="424"/>
    <cellStyle name="_Book2 Chart 1-2" xfId="425"/>
    <cellStyle name="_Book2 Chart 1-3" xfId="426"/>
    <cellStyle name="_Book2_061018_Euro4_K2008(D120)_REV1투자계획" xfId="427"/>
    <cellStyle name="_Book2_1" xfId="428"/>
    <cellStyle name="_Book2_2005_투자예산_개시_4" xfId="429"/>
    <cellStyle name="_Book2_2005_투자예산_양식_정리3" xfId="430"/>
    <cellStyle name="_Book2_2005년외자구매개발용역비집행계획" xfId="431"/>
    <cellStyle name="_Book2_2005년투자예산지침서" xfId="432"/>
    <cellStyle name="_Book2_2006년 R-AXLE 운영(안)" xfId="433"/>
    <cellStyle name="_Book2_95667042y250제품개발투자" xfId="434"/>
    <cellStyle name="_Book2_Book1" xfId="435"/>
    <cellStyle name="_Book2_D120_D20DT" xfId="436"/>
    <cellStyle name="_Book2_D20DT build plan030218(1)" xfId="437"/>
    <cellStyle name="_Book2_D20DT Build Plan_230825" xfId="438"/>
    <cellStyle name="_Book2_D20DT F2 ENG 공급 요청건-시작팀030303" xfId="439"/>
    <cellStyle name="_Book2_D22DT build plan(R1)-030417(1)" xfId="440"/>
    <cellStyle name="_Book2_D22DT build plan(R7)-030618" xfId="441"/>
    <cellStyle name="_Book2_D22DT_Vehicle T&amp;D_R1" xfId="442"/>
    <cellStyle name="_Book2_D22DTVEHBUILD0602(1)" xfId="443"/>
    <cellStyle name="_Book2_D22DTVEHBUILD0609" xfId="444"/>
    <cellStyle name="_Book2_D27DT OFF-TOOL 입고검토내역(030426)(1)(2)" xfId="445"/>
    <cellStyle name="_Book2_D27DT(L) Test Plan-231106" xfId="446"/>
    <cellStyle name="_Book2_D27DTL 엔진개발일정_240210" xfId="447"/>
    <cellStyle name="_Book2_D27DT엔진제작계획_실적030630" xfId="448"/>
    <cellStyle name="_Book2_D27DT월단위엔진조립계획(P2_030214)" xfId="449"/>
    <cellStyle name="_Book2_Euro IV_인증" xfId="450"/>
    <cellStyle name="_Book2_G36D 개발 Master list_040210_PT기술" xfId="451"/>
    <cellStyle name="_Book2_IRAN REXTON CKD(04.07.22)" xfId="452"/>
    <cellStyle name="_Book2_KW Chairman W시행품의(20090205)" xfId="453"/>
    <cellStyle name="_Book2_SYMC New Eng MTC 종합(OJS-231106)" xfId="454"/>
    <cellStyle name="_Book2_Veh_total(030421)" xfId="455"/>
    <cellStyle name="_Book2_W155(CM.2005MY)수출판매가격(05.02.14)" xfId="456"/>
    <cellStyle name="_Book2_★Rexton(Y250)Price_China_(곤명모델)060406" xfId="457"/>
    <cellStyle name="_Book2_★Rexton(Y250)Price_China_rev02(060309)-수정_Final" xfId="458"/>
    <cellStyle name="_Book2_인력소요계획(창원공장-재배치계획)-3" xfId="459"/>
    <cellStyle name="_Book2_중국 수익성 검토_곽_090622" xfId="460"/>
    <cellStyle name="_Book2_중국 수익성 검토_곽_090622_std_opt_가격수정_090720" xfId="461"/>
    <cellStyle name="_Book2_중장기 판매계획 상품전략팀_20091204" xfId="462"/>
    <cellStyle name="_Book2_창원공장-재배치계획-노사협의2" xfId="463"/>
    <cellStyle name="_Book2_텔레매틱스 판매가 검토(윤일검토)" xfId="464"/>
    <cellStyle name="_Book2_투자내역상세_D20DT(04-1분기실적)" xfId="465"/>
    <cellStyle name="_Book2_하반기 생산운영 및 인원배치계획(06(1).0908)" xfId="466"/>
    <cellStyle name="_Book3" xfId="467"/>
    <cellStyle name="_Book4" xfId="468"/>
    <cellStyle name="_Book4 2" xfId="469"/>
    <cellStyle name="_Book4_06.3월임원생판" xfId="470"/>
    <cellStyle name="_Book4_08사업계획(2차배포)-차량계획" xfId="471"/>
    <cellStyle name="_Book4_1월임원생판" xfId="472"/>
    <cellStyle name="_Book4_2.생산부문8월MBO실적(재고일수)-영문" xfId="473"/>
    <cellStyle name="_Book4_2.생산부문8월MBO실적(재고일수)-한문" xfId="474"/>
    <cellStyle name="_Book4_2006년하반기0808(1)" xfId="475"/>
    <cellStyle name="_Book4_연동계획(06(1).9월~07.2월)" xfId="476"/>
    <cellStyle name="_Book4_조합제출자료-중장기.ckd" xfId="477"/>
    <cellStyle name="_Book4_코란도C 라인운영" xfId="478"/>
    <cellStyle name="_Book4_코란도C 엔진 양산일정 계획(1)" xfId="479"/>
    <cellStyle name="_C100 2차 사양변경내용" xfId="480"/>
    <cellStyle name="_C110 제1차 양산 OSPEC" xfId="481"/>
    <cellStyle name="_CASE4 판매가 손익(영업가 대비 △300)" xfId="482"/>
    <cellStyle name="_CASE別 손익현황_Ver1" xfId="483"/>
    <cellStyle name="_CF0707" xfId="484"/>
    <cellStyle name="_china_parts_business_plan" xfId="485"/>
    <cellStyle name="_clstatus" xfId="486"/>
    <cellStyle name="_clstatus 2" xfId="487"/>
    <cellStyle name="_cool시험항목clstatus" xfId="488"/>
    <cellStyle name="_cool시험항목clstatus 2" xfId="489"/>
    <cellStyle name="_D100 제4차 변경 내용 " xfId="490"/>
    <cellStyle name="_D100 플랫폼" xfId="491"/>
    <cellStyle name="_D100_3_1" xfId="492"/>
    <cellStyle name="_D100_3_1_1" xfId="493"/>
    <cellStyle name="_D100_D20DT회의록(030122)" xfId="494"/>
    <cellStyle name="_D100_총투자비(경기 최종)" xfId="495"/>
    <cellStyle name="_D100상품기획서(경영기획)" xfId="496"/>
    <cellStyle name="_D100투자예산" xfId="497"/>
    <cellStyle name="_D20DT손익분석최종" xfId="498"/>
    <cellStyle name="_D27DT-A100기준-PARTS-WEIGHT-LIST" xfId="499"/>
    <cellStyle name="_Division of duty" xfId="500"/>
    <cellStyle name="_DocuList(Body)" xfId="501"/>
    <cellStyle name="_DSL-EUROIII-PILOT문제점(개발지원211031)" xfId="502"/>
    <cellStyle name="_DUE00802_FS" xfId="503"/>
    <cellStyle name="_E_ITEM변경검토" xfId="504"/>
    <cellStyle name="_E_ITEM분리원가분석" xfId="505"/>
    <cellStyle name="_ENG-ROOM-E-ITEM변경검토" xfId="506"/>
    <cellStyle name="_EURO3도면현황1025" xfId="507"/>
    <cellStyle name="_F_S종합보고회발표자료(rev.2)" xfId="508"/>
    <cellStyle name="_FieldFixResults(050916)" xfId="509"/>
    <cellStyle name="_FieldFixResults(051102)." xfId="510"/>
    <cellStyle name="_Final_Exprot Market(추가백업)" xfId="511"/>
    <cellStyle name="_FNT_FORMAT" xfId="512"/>
    <cellStyle name="_FS추진계획(안)" xfId="513"/>
    <cellStyle name="_G120개발계획서종합1024" xfId="514"/>
    <cellStyle name="_GEN_Chairman W MY09 Price OrderForm (20080724)" xfId="515"/>
    <cellStyle name="_HVACSTATUS" xfId="516"/>
    <cellStyle name="_HVACSTATUS 2" xfId="517"/>
    <cellStyle name="_IOP_AWD탑재검토" xfId="518"/>
    <cellStyle name="_IRAN REXTON CKD(04.07.22)" xfId="519"/>
    <cellStyle name="_ISTANA자료(프레스)" xfId="520"/>
    <cellStyle name="_JIE_MEETING_CONTENT(10.29)" xfId="521"/>
    <cellStyle name="_Job_distribution" xfId="522"/>
    <cellStyle name="_JVC_EXPLANATION_PRESS(10.30)" xfId="523"/>
    <cellStyle name="_JVC_EXPLANATION_PRESS(11.1공급자료)" xfId="524"/>
    <cellStyle name="_JVC_New_Plant_기본계획서(rev1-일정변경)" xfId="525"/>
    <cellStyle name="_K120개발2차제품사양통신" xfId="526"/>
    <cellStyle name="_K121CONCEPT" xfId="527"/>
    <cellStyle name="_K121변경내역" xfId="528"/>
    <cellStyle name="_K121사양조정" xfId="529"/>
    <cellStyle name="_K130" xfId="530"/>
    <cellStyle name="_K135MY개발계획서" xfId="531"/>
    <cellStyle name="_K135MY개발계획서_1" xfId="532"/>
    <cellStyle name="_K135MY개발계획서_1_K135CONCEPT" xfId="533"/>
    <cellStyle name="_K135MY개발계획서_1_K135사양운영안" xfId="534"/>
    <cellStyle name="_K135MY개발계획서_1_K135제품전략회의자료" xfId="535"/>
    <cellStyle name="_K135MY개발계획서_1_NOISE" xfId="536"/>
    <cellStyle name="_K135MY개발계획서_2" xfId="537"/>
    <cellStyle name="_K135MY개발계획서_K135CONCEPT" xfId="538"/>
    <cellStyle name="_K135MY개발계획서_K135사양운영안" xfId="539"/>
    <cellStyle name="_K135MY개발계획서_K135제품전략회의자료" xfId="540"/>
    <cellStyle name="_K135MY개발계획서_NOISE" xfId="541"/>
    <cellStyle name="_K135사양운영안" xfId="542"/>
    <cellStyle name="_KD국민차-0001월면장" xfId="543"/>
    <cellStyle name="_KD국민차-0001월면장 2" xfId="544"/>
    <cellStyle name="_KD국민차-0001월면장_2003하기휴무공사종합" xfId="545"/>
    <cellStyle name="_KD국민차-0001월면장_97965175MUSSO_MINOR_CONCEPT보고용(1_2안)" xfId="546"/>
    <cellStyle name="_KD국민차-0001월면장_97965175MUSSO_MINOR_CONCEPT보고용(1_2안)_P105,Y180수출운영안.0311" xfId="547"/>
    <cellStyle name="_KD국민차-0001월면장_97972520MUSSO_MINOR_CONCEPT" xfId="548"/>
    <cellStyle name="_KD국민차-0001월면장_97972520MUSSO_MINOR_CONCEPT_P105,Y180수출운영안.0311" xfId="549"/>
    <cellStyle name="_KD국민차-0001월면장_98659629주간프로젝트진행현황(0422)" xfId="550"/>
    <cellStyle name="_KD국민차-0001월면장_A100MARKET1" xfId="551"/>
    <cellStyle name="_KD국민차-0001월면장_A100MARKET1_P105,Y180수출운영안.0311" xfId="552"/>
    <cellStyle name="_KD국민차-0001월면장_A100PREPROTO일정7월18일" xfId="553"/>
    <cellStyle name="_KD국민차-0001월면장_A100PREPROTO일정7월18일 2" xfId="554"/>
    <cellStyle name="_KD국민차-0001월면장_A100사양비교(0121-수출포함)" xfId="555"/>
    <cellStyle name="_KD국민차-0001월면장_A100사양비교(0121-수출포함)_P105,Y180수출운영안.0311" xfId="556"/>
    <cellStyle name="_KD국민차-0001월면장_A100사양운영-재수정(0115)" xfId="557"/>
    <cellStyle name="_KD국민차-0001월면장_A100사양운영-재수정(0115)_P105,Y180수출운영안.0311" xfId="558"/>
    <cellStyle name="_KD국민차-0001월면장_A100상품기획-2(4월)" xfId="559"/>
    <cellStyle name="_KD국민차-0001월면장_A100상품기획-2(4월) 2" xfId="560"/>
    <cellStyle name="_KD국민차-0001월면장_A100상품기획-2(4월)_P105,Y180수출운영안.0311" xfId="561"/>
    <cellStyle name="_KD국민차-0001월면장_A100상품기획-최종2(0330)" xfId="562"/>
    <cellStyle name="_KD국민차-0001월면장_A100상품기획-최종2(0330)_P105,Y180수출운영안.0311" xfId="563"/>
    <cellStyle name="_KD국민차-0001월면장_A100선행투자비(4월)_시작팀(총괄)" xfId="564"/>
    <cellStyle name="_KD국민차-0001월면장_A100선행투자비(4월)_시작팀(총괄) 2" xfId="565"/>
    <cellStyle name="_KD국민차-0001월면장_Book1" xfId="566"/>
    <cellStyle name="_KD국민차-0001월면장_Book1_P105,Y180수출운영안.0311" xfId="567"/>
    <cellStyle name="_KD국민차-0001월면장_IRAN REXTON CKD(04.07.22)" xfId="568"/>
    <cellStyle name="_KD국민차-0001월면장_K120개발2차제품사양통신" xfId="569"/>
    <cellStyle name="_KD국민차-0001월면장_K120개발2차제품사양통신_P105,Y180수출운영안.0311" xfId="570"/>
    <cellStyle name="_KD국민차-0001월면장_K121CONCEPT" xfId="571"/>
    <cellStyle name="_KD국민차-0001월면장_K121변경내역" xfId="572"/>
    <cellStyle name="_KD국민차-0001월면장_K121변경내역_P105,Y180수출운영안.0311" xfId="573"/>
    <cellStyle name="_KD국민차-0001월면장_KULEV_대응 보고" xfId="574"/>
    <cellStyle name="_KD국민차-0001월면장_P100MY내수가격운영안" xfId="575"/>
    <cellStyle name="_KD국민차-0001월면장_P100수출사양운영" xfId="576"/>
    <cellStyle name="_KD국민차-0001월면장_P105,Y180수출운영안.0311" xfId="577"/>
    <cellStyle name="_KD국민차-0001월면장_P105-Y180MY변경안" xfId="578"/>
    <cellStyle name="_KD국민차-0001월면장_P105제5차회의안건(유럽)" xfId="579"/>
    <cellStyle name="_KD국민차-0001월면장_P105회의안건(2차)" xfId="580"/>
    <cellStyle name="_KD국민차-0001월면장_P105회의안건(2차)_P105,Y180수출운영안.0311" xfId="581"/>
    <cellStyle name="_KD국민차-0001월면장_Salesmeeting" xfId="582"/>
    <cellStyle name="_KD국민차-0001월면장_STAVIC 판매가격 통보(04.09.10)" xfId="583"/>
    <cellStyle name="_KD국민차-0001월면장_STAVIC판매가격보고서확정★" xfId="584"/>
    <cellStyle name="_KD국민차-0001월면장_SUV(2004년형)사양운영" xfId="585"/>
    <cellStyle name="_KD국민차-0001월면장_Y210-PILOT-0_0312" xfId="586"/>
    <cellStyle name="_KD국민차-0001월면장_개발계획서(03my)_제품전략회의" xfId="587"/>
    <cellStyle name="_KD국민차-0001월면장_개발계획서(Y210)" xfId="588"/>
    <cellStyle name="_KD국민차-0001월면장_병행판매검토서(328)" xfId="589"/>
    <cellStyle name="_KD국민차-0001월면장_병행판매검토서(328) 2" xfId="590"/>
    <cellStyle name="_KD국민차-0001월면장_병행판매검토서(328)_P105,Y180수출운영안.0311" xfId="591"/>
    <cellStyle name="_KD국민차-0001월면장_수출옵션가격-1(일대일)" xfId="592"/>
    <cellStyle name="_KD국민차-0001월면장_중장기제품전략(최종)" xfId="593"/>
    <cellStyle name="_KD국민차-0001월면장_중장기제품전략(최종) 2" xfId="594"/>
    <cellStyle name="_KD국민차-0001월면장_중장기제품전략(최종)_P105,Y180수출운영안.0311" xfId="595"/>
    <cellStyle name="_KD국민차-0001월면장_중장기판매가격1" xfId="596"/>
    <cellStyle name="_KD국민차-0001월면장_중장기판매가격1_P105,Y180수출운영안.0311" xfId="597"/>
    <cellStyle name="_KD국민차-0001월면장_파생차종PJT종합현황(020227R7)" xfId="598"/>
    <cellStyle name="_KD국민차-0001월면장_표지" xfId="599"/>
    <cellStyle name="_KD부품자재관리절차(SMP-05-011)" xfId="600"/>
    <cellStyle name="_KD부품자재관리절차(SMP-05-011)-1" xfId="601"/>
    <cellStyle name="_KULEV_개발schedule_2003_10_2" xfId="602"/>
    <cellStyle name="_KULEV_대응 보고" xfId="603"/>
    <cellStyle name="_Kyron수출판매가격(확정).050701" xfId="604"/>
    <cellStyle name="_L-OUT검토보고서(미보고)필요한것만재정리" xfId="605"/>
    <cellStyle name="_LINE UP(송부용)" xfId="606"/>
    <cellStyle name="_LINE-UP" xfId="607"/>
    <cellStyle name="_line-up(2)" xfId="608"/>
    <cellStyle name="_line-up1(최종)" xfId="609"/>
    <cellStyle name="_line-up2(최종)" xfId="610"/>
    <cellStyle name="_LOT4 조립사양" xfId="611"/>
    <cellStyle name="_MASTER_TIMING" xfId="612"/>
    <cellStyle name="_MBO목차" xfId="613"/>
    <cellStyle name="_MEinvestment(1)" xfId="614"/>
    <cellStyle name="_MUSSO&amp;SPORTS_GEN" xfId="615"/>
    <cellStyle name="_MUSSO03년MY" xfId="616"/>
    <cellStyle name="_Musso_PickUp(가격_PI)" xfId="617"/>
    <cellStyle name="_mussomionr최근3-2" xfId="618"/>
    <cellStyle name="_MY개발계획서(제품소위)" xfId="619"/>
    <cellStyle name="_MY개발계획서(제품소위)_1" xfId="620"/>
    <cellStyle name="_MY개발계획서1" xfId="621"/>
    <cellStyle name="_MY개발계획서1_1" xfId="622"/>
    <cellStyle name="_network선정기준변경(안)8-17" xfId="623"/>
    <cellStyle name="_NEW_AT_소요량1" xfId="624"/>
    <cellStyle name="_NEW_Press_Layout(10.24)" xfId="625"/>
    <cellStyle name="_Nigeria_AutoNcomer_0301Order(021214)" xfId="626"/>
    <cellStyle name="_NigeriaMussoPickupPricelist(0304010)" xfId="627"/>
    <cellStyle name="_NOISE" xfId="628"/>
    <cellStyle name="_Option List_Musso" xfId="629"/>
    <cellStyle name="_Option가격표.04MY" xfId="630"/>
    <cellStyle name="_Overall_report_FS" xfId="631"/>
    <cellStyle name="_Overall_report_FS(rev.1건설투자비및런칭일자변경)" xfId="632"/>
    <cellStyle name="_P-100Proj.생산준비일정보고(부문장9월24일)" xfId="633"/>
    <cellStyle name="_P-100설비계획최종보고(6월19일)" xfId="634"/>
    <cellStyle name="_p-100진행 schedule차체부문(제품기획)" xfId="635"/>
    <cellStyle name="_p-100진행 schedule차체부문(제품기획) 2" xfId="636"/>
    <cellStyle name="_P-body-disassembly-work-shop" xfId="637"/>
    <cellStyle name="_P100_발표자료010712" xfId="638"/>
    <cellStyle name="_P100_실행계획(PRESS)" xfId="639"/>
    <cellStyle name="_P100_추진일정(생기)" xfId="640"/>
    <cellStyle name="_P100_추진일정(생기) 2" xfId="641"/>
    <cellStyle name="_P100_회의자료(생기0131)" xfId="642"/>
    <cellStyle name="_P100DRIVE변경_FINAL" xfId="643"/>
    <cellStyle name="_P100mtc" xfId="644"/>
    <cellStyle name="_P100mtc(R8)" xfId="645"/>
    <cellStyle name="_P100mtc(R9)" xfId="646"/>
    <cellStyle name="_P100mtc(RE8)" xfId="647"/>
    <cellStyle name="_P100MY내수가격운영안" xfId="648"/>
    <cellStyle name="_P100개발계획서(YOO)" xfId="649"/>
    <cellStyle name="_P100도면현황0712" xfId="650"/>
    <cellStyle name="_P100도면현황0809" xfId="651"/>
    <cellStyle name="_P100도면현황0823" xfId="652"/>
    <cellStyle name="_P100도면현황1010" xfId="653"/>
    <cellStyle name="_P100수출사양운영" xfId="654"/>
    <cellStyle name="_P100진행현황보고이사1120" xfId="655"/>
    <cellStyle name="_P105 양산3차 STANDARD SPEC" xfId="656"/>
    <cellStyle name="_P105-Y180MY변경안" xfId="657"/>
    <cellStyle name="_P105제5차회의안건(유럽)" xfId="658"/>
    <cellStyle name="_P105회의안건(2차)" xfId="659"/>
    <cellStyle name="_P_UP시장" xfId="660"/>
    <cellStyle name="_parts_business_presentation" xfId="661"/>
    <cellStyle name="_passbynoise기여율030127" xfId="662"/>
    <cellStyle name="_passbynoise기여율030127_06.12월임원생판(후)" xfId="663"/>
    <cellStyle name="_passbynoise기여율030127_06.12월임원생판(후)_2009 biz plan" xfId="664"/>
    <cellStyle name="_passbynoise기여율030127_06.12월임원생판(후)_2009 sales plan share" xfId="665"/>
    <cellStyle name="_passbynoise기여율030127_06.12월임원생판(후)_2009 setting Sales Plan" xfId="666"/>
    <cellStyle name="_passbynoise기여율030127_06.12월임원생판(후)_2009 setting Sales Plan_2009 sales plan share" xfId="667"/>
    <cellStyle name="_passbynoise기여율030127_06.12월임원생판(후)_2009 setting Sales Plan_Lee legal manager" xfId="668"/>
    <cellStyle name="_passbynoise기여율030127_06.12월임원생판(후)_2009 setting Sales Plan_Lee legal manager 1" xfId="669"/>
    <cellStyle name="_passbynoise기여율030127_06.12월임원생판(후)_2009 setting Sales Plan_Lee legal manager2222" xfId="670"/>
    <cellStyle name="_passbynoise기여율030127_06.12월임원생판(후)_2009 setting Sales Plan_사본 - Lee legal manager" xfId="671"/>
    <cellStyle name="_passbynoise기여율030127_06.12월임원생판(후)_audit 2008 1211" xfId="672"/>
    <cellStyle name="_passbynoise기여율030127_06.12월임원생판(후)_bod 2008 10 30 draft" xfId="673"/>
    <cellStyle name="_passbynoise기여율030127_06.12월임원생판(후)_bod 2008 10 30 draft_2009 outlook pr" xfId="674"/>
    <cellStyle name="_passbynoise기여율030127_06.12월임원생판(후)_bod 2008 10 30 draft_2009 sales plan share" xfId="675"/>
    <cellStyle name="_passbynoise기여율030127_06.12월임원생판(후)_bod 2008 10 30 draft_Lee legal manager" xfId="676"/>
    <cellStyle name="_passbynoise기여율030127_06.12월임원생판(후)_bod 2008 10 30 draft_Lee legal manager 1" xfId="677"/>
    <cellStyle name="_passbynoise기여율030127_06.12월임원생판(후)_bod 2008 10 30 draft_Lee legal manager2222" xfId="678"/>
    <cellStyle name="_passbynoise기여율030127_06.12월임원생판(후)_bod 2008 10 30 draft_Saic Vp 2008 1200" xfId="679"/>
    <cellStyle name="_passbynoise기여율030127_06.12월임원생판(후)_bod 2008 10 30 draft_Sales Plan history" xfId="680"/>
    <cellStyle name="_passbynoise기여율030127_06.12월임원생판(후)_bod 2008 10 30 draft_SSM 2009 02 body" xfId="681"/>
    <cellStyle name="_passbynoise기여율030127_06.12월임원생판(후)_bod 2008 10 30 draft_사본 - Lee legal manager" xfId="682"/>
    <cellStyle name="_passbynoise기여율030127_06.12월임원생판(후)_bod 2008 1223" xfId="683"/>
    <cellStyle name="_passbynoise기여율030127_06.12월임원생판(후)_bod 2008 1223 yu" xfId="684"/>
    <cellStyle name="_passbynoise기여율030127_06.12월임원생판(후)_brand history upd 2008" xfId="685"/>
    <cellStyle name="_passbynoise기여율030127_06.12월임원생판(후)_brand history upd 2008_Lee legal manager" xfId="686"/>
    <cellStyle name="_passbynoise기여율030127_06.12월임원생판(후)_brand history upd 2008_Lee legal manager 1" xfId="687"/>
    <cellStyle name="_passbynoise기여율030127_06.12월임원생판(후)_brand history upd 2008_Lee legal manager2222" xfId="688"/>
    <cellStyle name="_passbynoise기여율030127_06.12월임원생판(후)_brand history upd 2008_Saic Vp 2008 1200" xfId="689"/>
    <cellStyle name="_passbynoise기여율030127_06.12월임원생판(후)_brand history upd 2008_사본 - Lee legal manager" xfId="690"/>
    <cellStyle name="_passbynoise기여율030127_06.12월임원생판(후)_graph testing" xfId="691"/>
    <cellStyle name="_passbynoise기여율030127_06.12월임원생판(후)_GSL sales" xfId="692"/>
    <cellStyle name="_passbynoise기여율030127_06.12월임원생판(후)_GSL sales_2009 outlook pr" xfId="693"/>
    <cellStyle name="_passbynoise기여율030127_06.12월임원생판(후)_GSL sales_2009 sales plan share" xfId="694"/>
    <cellStyle name="_passbynoise기여율030127_06.12월임원생판(후)_GSL sales_Lee legal manager" xfId="695"/>
    <cellStyle name="_passbynoise기여율030127_06.12월임원생판(후)_GSL sales_Lee legal manager 1" xfId="696"/>
    <cellStyle name="_passbynoise기여율030127_06.12월임원생판(후)_GSL sales_Lee legal manager2222" xfId="697"/>
    <cellStyle name="_passbynoise기여율030127_06.12월임원생판(후)_GSL sales_Saic Vp 2008 1200" xfId="698"/>
    <cellStyle name="_passbynoise기여율030127_06.12월임원생판(후)_GSL sales_Sales Plan history" xfId="699"/>
    <cellStyle name="_passbynoise기여율030127_06.12월임원생판(후)_GSL sales_SSM 2009 02 body" xfId="700"/>
    <cellStyle name="_passbynoise기여율030127_06.12월임원생판(후)_GSL sales_사본 - Lee legal manager" xfId="701"/>
    <cellStyle name="_passbynoise기여율030127_06.12월임원생판(후)_Job Legal manager" xfId="702"/>
    <cellStyle name="_passbynoise기여율030127_06.12월임원생판(후)_Lee legal manager" xfId="703"/>
    <cellStyle name="_passbynoise기여율030127_06.12월임원생판(후)_Lee legal manager 1" xfId="704"/>
    <cellStyle name="_passbynoise기여율030127_06.12월임원생판(후)_Lee legal manager1111" xfId="705"/>
    <cellStyle name="_passbynoise기여율030127_06.12월임원생판(후)_Lee legal manager2222" xfId="706"/>
    <cellStyle name="_passbynoise기여율030127_06.12월임원생판(후)_market ch 2008 10" xfId="707"/>
    <cellStyle name="_passbynoise기여율030127_06.12월임원생판(후)_market ch 2008 10 backup tj" xfId="708"/>
    <cellStyle name="_passbynoise기여율030127_06.12월임원생판(후)_market ch 2008 10 backup tj_2009 outlook pr" xfId="709"/>
    <cellStyle name="_passbynoise기여율030127_06.12월임원생판(후)_market ch 2008 10 backup tj_2009 sales plan share" xfId="710"/>
    <cellStyle name="_passbynoise기여율030127_06.12월임원생판(후)_market ch 2008 10 backup tj_Lee legal manager" xfId="711"/>
    <cellStyle name="_passbynoise기여율030127_06.12월임원생판(후)_market ch 2008 10 backup tj_Lee legal manager 1" xfId="712"/>
    <cellStyle name="_passbynoise기여율030127_06.12월임원생판(후)_market ch 2008 10 backup tj_Lee legal manager2222" xfId="713"/>
    <cellStyle name="_passbynoise기여율030127_06.12월임원생판(후)_market ch 2008 10 backup tj_MarketReport_081114 combine" xfId="714"/>
    <cellStyle name="_passbynoise기여율030127_06.12월임원생판(후)_market ch 2008 10 backup tj_Saic Vp 2008 1200" xfId="715"/>
    <cellStyle name="_passbynoise기여율030127_06.12월임원생판(후)_market ch 2008 10 backup tj_Sales Plan history" xfId="716"/>
    <cellStyle name="_passbynoise기여율030127_06.12월임원생판(후)_market ch 2008 10 backup tj_SSM 2009 02 body" xfId="717"/>
    <cellStyle name="_passbynoise기여율030127_06.12월임원생판(후)_market ch 2008 10 backup tj_사본 - Lee legal manager" xfId="718"/>
    <cellStyle name="_passbynoise기여율030127_06.12월임원생판(후)_market ch 2008 10_1" xfId="719"/>
    <cellStyle name="_passbynoise기여율030127_06.12월임원생판(후)_market ch 2008 10_Lee legal manager" xfId="720"/>
    <cellStyle name="_passbynoise기여율030127_06.12월임원생판(후)_market ch 2008 10_Lee legal manager 1" xfId="721"/>
    <cellStyle name="_passbynoise기여율030127_06.12월임원생판(후)_market ch 2008 10_Lee legal manager2222" xfId="722"/>
    <cellStyle name="_passbynoise기여율030127_06.12월임원생판(후)_market ch 2008 10_Saic Vp 2008 1200" xfId="723"/>
    <cellStyle name="_passbynoise기여율030127_06.12월임원생판(후)_market ch 2008 10_사본 - Lee legal manager" xfId="724"/>
    <cellStyle name="_passbynoise기여율030127_06.12월임원생판(후)_MarketReport_081114 combine" xfId="725"/>
    <cellStyle name="_passbynoise기여율030127_06.12월임원생판(후)_MarketReport_081114 combine final" xfId="726"/>
    <cellStyle name="_passbynoise기여율030127_06.12월임원생판(후)_MarketReport_081114 combine final_2009 outlook pr" xfId="727"/>
    <cellStyle name="_passbynoise기여율030127_06.12월임원생판(후)_MarketReport_081114 combine final_2009 sales plan share" xfId="728"/>
    <cellStyle name="_passbynoise기여율030127_06.12월임원생판(후)_MarketReport_081114 combine final_Lee legal manager" xfId="729"/>
    <cellStyle name="_passbynoise기여율030127_06.12월임원생판(후)_MarketReport_081114 combine final_Lee legal manager 1" xfId="730"/>
    <cellStyle name="_passbynoise기여율030127_06.12월임원생판(후)_MarketReport_081114 combine final_Lee legal manager2222" xfId="731"/>
    <cellStyle name="_passbynoise기여율030127_06.12월임원생판(후)_MarketReport_081114 combine final_Saic Vp 2008 1200" xfId="732"/>
    <cellStyle name="_passbynoise기여율030127_06.12월임원생판(후)_MarketReport_081114 combine final_Sales Plan history" xfId="733"/>
    <cellStyle name="_passbynoise기여율030127_06.12월임원생판(후)_MarketReport_081114 combine final_SSM 2009 02 body" xfId="734"/>
    <cellStyle name="_passbynoise기여율030127_06.12월임원생판(후)_MarketReport_081114 combine final_사본 - Lee legal manager" xfId="735"/>
    <cellStyle name="_passbynoise기여율030127_06.12월임원생판(후)_Monthly market report 2008" xfId="736"/>
    <cellStyle name="_passbynoise기여율030127_06.12월임원생판(후)_optimal sales org draft 2.0" xfId="737"/>
    <cellStyle name="_passbynoise기여율030127_06.12월임원생판(후)_optimal sales org draft 2.0_2009 outlook pr" xfId="738"/>
    <cellStyle name="_passbynoise기여율030127_06.12월임원생판(후)_optimal sales org draft 2.0_2009 sales plan share" xfId="739"/>
    <cellStyle name="_passbynoise기여율030127_06.12월임원생판(후)_optimal sales org draft 2.0_Lee legal manager" xfId="740"/>
    <cellStyle name="_passbynoise기여율030127_06.12월임원생판(후)_optimal sales org draft 2.0_Lee legal manager 1" xfId="741"/>
    <cellStyle name="_passbynoise기여율030127_06.12월임원생판(후)_optimal sales org draft 2.0_Lee legal manager2222" xfId="742"/>
    <cellStyle name="_passbynoise기여율030127_06.12월임원생판(후)_optimal sales org draft 2.0_Saic Vp 2008 1200" xfId="743"/>
    <cellStyle name="_passbynoise기여율030127_06.12월임원생판(후)_optimal sales org draft 2.0_Sales Plan history" xfId="744"/>
    <cellStyle name="_passbynoise기여율030127_06.12월임원생판(후)_optimal sales org draft 2.0_SSM 2009 02 body" xfId="745"/>
    <cellStyle name="_passbynoise기여율030127_06.12월임원생판(후)_optimal sales org draft 2.0_사본 - Lee legal manager" xfId="746"/>
    <cellStyle name="_passbynoise기여율030127_06.12월임원생판(후)_Saic Vp 2008 1200" xfId="747"/>
    <cellStyle name="_passbynoise기여율030127_06.12월임원생판(후)_Sales Plan 2nd half 2008 draft" xfId="748"/>
    <cellStyle name="_passbynoise기여율030127_06.12월임원생판(후)_Sales Plan 2nd half 2008 draft_Lee legal manager" xfId="749"/>
    <cellStyle name="_passbynoise기여율030127_06.12월임원생판(후)_Sales Plan 2nd half 2008 draft_Lee legal manager 1" xfId="750"/>
    <cellStyle name="_passbynoise기여율030127_06.12월임원생판(후)_Sales Plan 2nd half 2008 draft_Lee legal manager2222" xfId="751"/>
    <cellStyle name="_passbynoise기여율030127_06.12월임원생판(후)_Sales Plan 2nd half 2008 draft_사본 - Lee legal manager" xfId="752"/>
    <cellStyle name="_passbynoise기여율030127_06.12월임원생판(후)_Sales Plan Review 2008" xfId="753"/>
    <cellStyle name="_passbynoise기여율030127_06.12월임원생판(후)_Sales Plan Review 2008_Lee legal manager" xfId="754"/>
    <cellStyle name="_passbynoise기여율030127_06.12월임원생판(후)_Sales Plan Review 2008_Lee legal manager 1" xfId="755"/>
    <cellStyle name="_passbynoise기여율030127_06.12월임원생판(후)_Sales Plan Review 2008_Lee legal manager2222" xfId="756"/>
    <cellStyle name="_passbynoise기여율030127_06.12월임원생판(후)_Sales Plan Review 2008_사본 - Lee legal manager" xfId="757"/>
    <cellStyle name="_passbynoise기여율030127_06.12월임원생판(후)_Sight d2008" xfId="758"/>
    <cellStyle name="_passbynoise기여율030127_06.12월임원생판(후)_Sight d2008_2009 outlook pr" xfId="759"/>
    <cellStyle name="_passbynoise기여율030127_06.12월임원생판(후)_Sight d2008_2009 sales plan share" xfId="760"/>
    <cellStyle name="_passbynoise기여율030127_06.12월임원생판(후)_Sight d2008_Lee legal manager" xfId="761"/>
    <cellStyle name="_passbynoise기여율030127_06.12월임원생판(후)_Sight d2008_Lee legal manager 1" xfId="762"/>
    <cellStyle name="_passbynoise기여율030127_06.12월임원생판(후)_Sight d2008_Lee legal manager2222" xfId="763"/>
    <cellStyle name="_passbynoise기여율030127_06.12월임원생판(후)_Sight d2008_Saic Vp 2008 1200" xfId="764"/>
    <cellStyle name="_passbynoise기여율030127_06.12월임원생판(후)_Sight d2008_Sales Plan history" xfId="765"/>
    <cellStyle name="_passbynoise기여율030127_06.12월임원생판(후)_Sight d2008_SSM 2009 02 body" xfId="766"/>
    <cellStyle name="_passbynoise기여율030127_06.12월임원생판(후)_Sight d2008_사본 - Lee legal manager" xfId="767"/>
    <cellStyle name="_passbynoise기여율030127_06.12월임원생판(후)_Y2008 freshman training draft" xfId="768"/>
    <cellStyle name="_passbynoise기여율030127_06.12월임원생판(후)_Y2008 freshman training draft_2009 outlook pr" xfId="769"/>
    <cellStyle name="_passbynoise기여율030127_06.12월임원생판(후)_Y2008 freshman training draft_2009 sales plan share" xfId="770"/>
    <cellStyle name="_passbynoise기여율030127_06.12월임원생판(후)_Y2008 freshman training draft_Lee legal manager" xfId="771"/>
    <cellStyle name="_passbynoise기여율030127_06.12월임원생판(후)_Y2008 freshman training draft_Lee legal manager 1" xfId="772"/>
    <cellStyle name="_passbynoise기여율030127_06.12월임원생판(후)_Y2008 freshman training draft_Lee legal manager2222" xfId="773"/>
    <cellStyle name="_passbynoise기여율030127_06.12월임원생판(후)_Y2008 freshman training draft_Saic Vp 2008 1200" xfId="774"/>
    <cellStyle name="_passbynoise기여율030127_06.12월임원생판(후)_Y2008 freshman training draft_Sales Plan history" xfId="775"/>
    <cellStyle name="_passbynoise기여율030127_06.12월임원생판(후)_Y2008 freshman training draft_SSM 2009 02 body" xfId="776"/>
    <cellStyle name="_passbynoise기여율030127_06.12월임원생판(후)_Y2008 freshman training draft_사본 - Lee legal manager" xfId="777"/>
    <cellStyle name="_passbynoise기여율030127_06.12월임원생판(후)_가늠하기" xfId="778"/>
    <cellStyle name="_passbynoise기여율030127_06.12월임원생판(후)_사본 - Lee legal manager" xfId="779"/>
    <cellStyle name="_passbynoise기여율030127_06.4월임원생판" xfId="780"/>
    <cellStyle name="_passbynoise기여율030127_07.10월임원생판(후)" xfId="781"/>
    <cellStyle name="_passbynoise기여율030127_07.10월자재회의(후)" xfId="782"/>
    <cellStyle name="_passbynoise기여율030127_07.1월 투입완성계획" xfId="783"/>
    <cellStyle name="_passbynoise기여율030127_07.1월임원생판(후)" xfId="784"/>
    <cellStyle name="_passbynoise기여율030127_07.1월자재회의(후)" xfId="785"/>
    <cellStyle name="_passbynoise기여율030127_07.2월임원생판(후)" xfId="786"/>
    <cellStyle name="_passbynoise기여율030127_07.2월자재회의(후)" xfId="787"/>
    <cellStyle name="_passbynoise기여율030127_07.3월임원생판(후)" xfId="788"/>
    <cellStyle name="_passbynoise기여율030127_07.3월자재회의(후)" xfId="789"/>
    <cellStyle name="_passbynoise기여율030127_07.4월임원생판(후)" xfId="790"/>
    <cellStyle name="_passbynoise기여율030127_07.4월자재회의(후)" xfId="791"/>
    <cellStyle name="_passbynoise기여율030127_07.5월임원생판(후)" xfId="792"/>
    <cellStyle name="_passbynoise기여율030127_07.5월자재회의(후)" xfId="793"/>
    <cellStyle name="_passbynoise기여율030127_07.6월임원생판(후)혼류" xfId="794"/>
    <cellStyle name="_passbynoise기여율030127_07.6월자재회의(후)" xfId="795"/>
    <cellStyle name="_passbynoise기여율030127_07.7월임원생판(후)" xfId="796"/>
    <cellStyle name="_passbynoise기여율030127_07.7월자재회의(후)" xfId="797"/>
    <cellStyle name="_passbynoise기여율030127_07.8월임원생판(후)" xfId="798"/>
    <cellStyle name="_passbynoise기여율030127_07.8월자재회의(후)" xfId="799"/>
    <cellStyle name="_passbynoise기여율030127_07.9월임원생판(후)" xfId="800"/>
    <cellStyle name="_passbynoise기여율030127_07.9월자재회의(후)" xfId="801"/>
    <cellStyle name="_passbynoise기여율030127_0705오더취소" xfId="802"/>
    <cellStyle name="_passbynoise기여율030127_08사업계획(2차배포)-차량계획" xfId="803"/>
    <cellStyle name="_passbynoise기여율030127_10월전망" xfId="804"/>
    <cellStyle name="_passbynoise기여율030127_1조립휴업검토(10월~12월)" xfId="805"/>
    <cellStyle name="_passbynoise기여율030127_4조립가능량(10월~08.3월)" xfId="806"/>
    <cellStyle name="_passbynoise기여율030127_Book2" xfId="807"/>
    <cellStyle name="_passbynoise기여율030127_D130 3월" xfId="808"/>
    <cellStyle name="_passbynoise기여율030127_D130131계획대실적" xfId="809"/>
    <cellStyle name="_passbynoise기여율030127_DKD" xfId="810"/>
    <cellStyle name="_passbynoise기여율030127_LSD 생판회의결과_1025(1)" xfId="811"/>
    <cellStyle name="_passbynoise기여율030127_LSD보고(1)" xfId="812"/>
    <cellStyle name="_passbynoise기여율030127_W165잉여재고현황" xfId="813"/>
    <cellStyle name="_passbynoise기여율030127_Y280_초기물량대수202대" xfId="814"/>
    <cellStyle name="_passbynoise기여율030127_연동검토(7월~12월)중국반영혼류" xfId="815"/>
    <cellStyle name="_passbynoise기여율030127_체어맨 구형자재" xfId="816"/>
    <cellStyle name="_passbynoise기여율030127_체어맨 구형자재(0708임원생판용)" xfId="817"/>
    <cellStyle name="_passbynoise기여율030127_팀장생판(0708)(1)" xfId="818"/>
    <cellStyle name="_passbynoise기여율030127_혼류10월말(2안)X" xfId="819"/>
    <cellStyle name="_PDS_P100_양산8차(020812)" xfId="820"/>
    <cellStyle name="_PERSONAL" xfId="821"/>
    <cellStyle name="_PERSONAL_07_1118_Y200의장" xfId="822"/>
    <cellStyle name="_PERSONAL_1" xfId="823"/>
    <cellStyle name="_PERSONAL_1_임금소급반영_200506" xfId="824"/>
    <cellStyle name="_PERSONAL_1_임금소급반영_200506_임금소급반영_200506" xfId="825"/>
    <cellStyle name="_PERSONAL_1_임금소급반영_200506_임금소급반영_200506_임금소급반영_200506" xfId="826"/>
    <cellStyle name="_PERSONAL_1_임금소급반영_200506_임금소급반영_200506_임금소급반영_200507V" xfId="827"/>
    <cellStyle name="_PERSONAL_1_임금소급반영_200506_임금소급반영_200506_임금소급반영_200508V" xfId="828"/>
    <cellStyle name="_PERSONAL_1_임금소급반영_200507V" xfId="829"/>
    <cellStyle name="_PERSONAL_1_임금소급반영_200508V" xfId="830"/>
    <cellStyle name="_PERSONAL_98900778시작및치공구mip(정성훈)" xfId="831"/>
    <cellStyle name="_PERSONAL_99650901clstatus" xfId="832"/>
    <cellStyle name="_PERSONAL_A1004월까지소요예산(2002년4월선행투자품의 반영)" xfId="833"/>
    <cellStyle name="_PERSONAL_A100선행투자비(4월)_시작팀(총괄)" xfId="834"/>
    <cellStyle name="_PERSONAL_A100선행투자비(양식)_4월" xfId="835"/>
    <cellStyle name="_PERSONAL_bpi 그래프" xfId="836"/>
    <cellStyle name="_PERSONAL_clstatus" xfId="837"/>
    <cellStyle name="_PERSONAL_cool시험항목clstatus" xfId="838"/>
    <cellStyle name="_PERSONAL_HVACSTATUS" xfId="839"/>
    <cellStyle name="_PERSONAL_PH2_MR_APP_부품적용현황(1012)" xfId="840"/>
    <cellStyle name="_PERSONAL_SPEC(0529)" xfId="841"/>
    <cellStyle name="_PERSONAL_T&amp;Dstatus010522_회의보고자료" xfId="842"/>
    <cellStyle name="_PERSONAL_Y200전장시험항목표_TASPEC" xfId="843"/>
    <cellStyle name="_PERSONAL_법인2006년11월결산(회계팀)" xfId="844"/>
    <cellStyle name="_PERSONAL_의장(0612)" xfId="845"/>
    <cellStyle name="_PERSONAL_인원현황(20010330)" xfId="846"/>
    <cellStyle name="_PERSONAL_투자관리시스템개선방안(Web)★" xfId="847"/>
    <cellStyle name="_PERSONAL_파이롯문제점(0430)" xfId="848"/>
    <cellStyle name="_PERSONAL_품보바뀐내용(0526)" xfId="849"/>
    <cellStyle name="_PH2_MR_APP_부품적용현황(1012)" xfId="850"/>
    <cellStyle name="_PH2_MR_APP_부품적용현황(1012) 2" xfId="851"/>
    <cellStyle name="_Pickup재료비form(030127)" xfId="852"/>
    <cellStyle name="_PJT점검회의록" xfId="853"/>
    <cellStyle name="_pp일정" xfId="854"/>
    <cellStyle name="_pp일정 2" xfId="855"/>
    <cellStyle name="_PQT" xfId="856"/>
    <cellStyle name="_PQT_1" xfId="857"/>
    <cellStyle name="_PRDUCTRE" xfId="858"/>
    <cellStyle name="_PRESS_INVESTMENT" xfId="859"/>
    <cellStyle name="_Pretestcar" xfId="860"/>
    <cellStyle name="_PRICE" xfId="861"/>
    <cellStyle name="_Price_Comparison__Structure(사우디)" xfId="862"/>
    <cellStyle name="_PriceList(011105)" xfId="863"/>
    <cellStyle name="_PriceList(Update)" xfId="864"/>
    <cellStyle name="_PROD" xfId="865"/>
    <cellStyle name="_PROD 2" xfId="866"/>
    <cellStyle name="_PRODUCT_MIX계획" xfId="867"/>
    <cellStyle name="_PRODUCT_MIX계획1" xfId="868"/>
    <cellStyle name="_PRODUCTMIX(03)" xfId="869"/>
    <cellStyle name="_PRODUCTMIX(03-1)" xfId="870"/>
    <cellStyle name="_project보고양식" xfId="871"/>
    <cellStyle name="_Project투자비&amp;연구비작성양식" xfId="872"/>
    <cellStyle name="_PTChart" xfId="873"/>
    <cellStyle name="_Q100 기획 제2차 변경내용" xfId="874"/>
    <cellStyle name="_QualityDivision" xfId="875"/>
    <cellStyle name="_Questionnaire to SAIC_2nd" xfId="876"/>
    <cellStyle name="_Questionnaire to SAIC_2nd(최종)" xfId="877"/>
    <cellStyle name="_R100-2" xfId="878"/>
    <cellStyle name="_R10011" xfId="879"/>
    <cellStyle name="_R100OSPEC(0313)" xfId="880"/>
    <cellStyle name="_R100상품구상-ALT2(0219)" xfId="881"/>
    <cellStyle name="_R100상품구상서-1(0201)" xfId="882"/>
    <cellStyle name="_R100상품기획서-(0312)" xfId="883"/>
    <cellStyle name="_R100상품기획서-(0312).xls Chart 1" xfId="884"/>
    <cellStyle name="_R100상품기획서-(0312).xls Chart 1-1" xfId="885"/>
    <cellStyle name="_R100상품기획서-(0312).xls Chart 1-2" xfId="886"/>
    <cellStyle name="_R100상품기획서-(0312).xls Chart 1-3" xfId="887"/>
    <cellStyle name="_R100상품기획서-(0312).xls Chart 1-4" xfId="888"/>
    <cellStyle name="_R100상품기획서-(0312).xls Chart 1-5" xfId="889"/>
    <cellStyle name="_R100상품기획서-(0312).xls Chart 1-6" xfId="890"/>
    <cellStyle name="_R100상품기획서-(0312).xls Chart 1-7" xfId="891"/>
    <cellStyle name="_R100상품기획서-(0312).xls Chart 1-8" xfId="892"/>
    <cellStyle name="_R100상품기획서-(0312).xls Chart 2" xfId="893"/>
    <cellStyle name="_R100상품기획서-(0312).xls Chart 2-1" xfId="894"/>
    <cellStyle name="_R100상품기획서-(0312).xls Chart 2-2" xfId="895"/>
    <cellStyle name="_R100상품기획서-(0312).xls Chart 3" xfId="896"/>
    <cellStyle name="_R100상품기획서-(0312).xls Chart 3-1" xfId="897"/>
    <cellStyle name="_R100상품기획서-(0312).xls Chart 3-2" xfId="898"/>
    <cellStyle name="_R100상품기획서-(0312).xls Chart 4" xfId="899"/>
    <cellStyle name="_R100상품기획서-(0312).xls Chart 4-1" xfId="900"/>
    <cellStyle name="_Rear_Seat_TRAY검토보고서" xfId="901"/>
    <cellStyle name="_REX 프레스공장신설계획-5만대(1)" xfId="902"/>
    <cellStyle name="_REXTON.옵션가격인상검토.적용안.2차.050705" xfId="903"/>
    <cellStyle name="_REXTONCKD DRAW" xfId="904"/>
    <cellStyle name="_RHD (2)" xfId="905"/>
    <cellStyle name="_RHD (2)_1" xfId="906"/>
    <cellStyle name="_rtn" xfId="907"/>
    <cellStyle name="_Salesmeeting" xfId="908"/>
    <cellStyle name="_SAUDI CM사양" xfId="909"/>
    <cellStyle name="_Sheet1" xfId="910"/>
    <cellStyle name="_Sheet1 2" xfId="911"/>
    <cellStyle name="_SHOP별종합" xfId="912"/>
    <cellStyle name="_SHOP별종합(MUSSO)" xfId="913"/>
    <cellStyle name="_SIQS월별" xfId="914"/>
    <cellStyle name="_SIQS월별 " xfId="915"/>
    <cellStyle name="_SITE(1)" xfId="916"/>
    <cellStyle name="_SJ구상1-1" xfId="917"/>
    <cellStyle name="_Soren.Price030630" xfId="918"/>
    <cellStyle name="_SPEC(0529)" xfId="919"/>
    <cellStyle name="_SportsorderForm" xfId="920"/>
    <cellStyle name="_SSA03202_FS_기말" xfId="921"/>
    <cellStyle name="_SSA03203_FS_1분기" xfId="922"/>
    <cellStyle name="_stage2부품입고현황" xfId="923"/>
    <cellStyle name="_statement of cash flows" xfId="924"/>
    <cellStyle name="_STAVIC 판매가격 통보(04.09.10)" xfId="925"/>
    <cellStyle name="_STAVIC판매가격보고서확정★" xfId="926"/>
    <cellStyle name="_STYLING" xfId="927"/>
    <cellStyle name="_Sudan_PI0308Order(030714)" xfId="928"/>
    <cellStyle name="_SUV(2004년형)사양운영" xfId="929"/>
    <cellStyle name="_suvLINEUP구상" xfId="930"/>
    <cellStyle name="_T&amp;Dstatus010522_회의보고자료" xfId="931"/>
    <cellStyle name="_Total시험차량운용" xfId="932"/>
    <cellStyle name="_Total투자비변경내역f_up" xfId="933"/>
    <cellStyle name="_TOUT시간(A100)" xfId="934"/>
    <cellStyle name="_TOUT시간(W150D100)" xfId="935"/>
    <cellStyle name="_TunisiaMussoPickupPricelist(030507)" xfId="936"/>
    <cellStyle name="_TunisiaPI_0112POrder(011115)" xfId="937"/>
    <cellStyle name="_VAN상세일정" xfId="938"/>
    <cellStyle name="_VW_PRICE_OPTION_PENETRATION_111002" xfId="939"/>
    <cellStyle name="_V상품성제원비교" xfId="940"/>
    <cellStyle name="_W-SHOP(투자)" xfId="941"/>
    <cellStyle name="_W120_사양운영안1208" xfId="942"/>
    <cellStyle name="_W120MTC1102" xfId="943"/>
    <cellStyle name="_W120개발계획서종합1024" xfId="944"/>
    <cellStyle name="_W120진행현황0331" xfId="945"/>
    <cellStyle name="_W150R_D투자(최종)" xfId="946"/>
    <cellStyle name="_W150변경item_사양운영안0314" xfId="947"/>
    <cellStyle name="_W155 사양운영수정(안)" xfId="948"/>
    <cellStyle name="_W155(CM.2005MY)수출판매가격(05.02.14)" xfId="949"/>
    <cellStyle name="_work_scope" xfId="950"/>
    <cellStyle name="_WT저감IDEA양식" xfId="951"/>
    <cellStyle name="_Y180mtc(수정)" xfId="952"/>
    <cellStyle name="_Y180상품기획서(최종)-1" xfId="953"/>
    <cellStyle name="_Y180판매예측" xfId="954"/>
    <cellStyle name="_Y200 PROTO 제작 완료보고서" xfId="955"/>
    <cellStyle name="_Y200 SPARE" xfId="956"/>
    <cellStyle name="_Y200(a)운영전략" xfId="957"/>
    <cellStyle name="_Y200_2000_EU_HOT_TEST기안(최종)" xfId="958"/>
    <cellStyle name="_Y200_2003_HOT_TEST기안(rev0)" xfId="959"/>
    <cellStyle name="_Y200_HOT_출장보고서" xfId="960"/>
    <cellStyle name="_Y200_HOT_출장보고서 2" xfId="961"/>
    <cellStyle name="_Y200_파생차종_점검회의록" xfId="962"/>
    <cellStyle name="_Y200AUTOLIVSch(010326)" xfId="963"/>
    <cellStyle name="_Y200EOBD_Spare_parts" xfId="964"/>
    <cellStyle name="_Y200PH2_MAN_APP_PLAN(001005)" xfId="965"/>
    <cellStyle name="_Y200PH2_MAN_APP_PLAN(001017)" xfId="966"/>
    <cellStyle name="_Y200PROJECT예산(치공구8_11)" xfId="967"/>
    <cellStyle name="_Y200PROJECT진척율점검표(rev4_00.3.30)" xfId="968"/>
    <cellStyle name="_Y200PROJECT진척율점검표(rev4_00.3.30)_임금소급반영_200506" xfId="969"/>
    <cellStyle name="_Y200PROJECT진척율점검표(rev4_00.3.30)_임금소급반영_200506_임금소급반영_200506" xfId="970"/>
    <cellStyle name="_Y200PROJECT진척율점검표(rev4_00.3.30)_임금소급반영_200506_임금소급반영_200506_임금소급반영_200506" xfId="971"/>
    <cellStyle name="_Y200PROJECT진척율점검표(rev4_00.3.30)_임금소급반영_200506_임금소급반영_200506_임금소급반영_200507V" xfId="972"/>
    <cellStyle name="_Y200PROJECT진척율점검표(rev4_00.3.30)_임금소급반영_200506_임금소급반영_200506_임금소급반영_200508V" xfId="973"/>
    <cellStyle name="_Y200PROJECT진척율점검표(rev4_00.3.30)_임금소급반영_200507V" xfId="974"/>
    <cellStyle name="_Y200PROJECT진척율점검표(rev4_00.3.30)_임금소급반영_200508V" xfId="975"/>
    <cellStyle name="_Y200PROJECT진척율점검표(rev5_00.8.22)" xfId="976"/>
    <cellStyle name="_Y200PROJECT진척율점검표(rev5_00.8.22)_임금소급반영_200506" xfId="977"/>
    <cellStyle name="_Y200PROJECT진척율점검표(rev5_00.8.22)_임금소급반영_200506_임금소급반영_200506" xfId="978"/>
    <cellStyle name="_Y200PROJECT진척율점검표(rev5_00.8.22)_임금소급반영_200506_임금소급반영_200506_임금소급반영_200506" xfId="979"/>
    <cellStyle name="_Y200PROJECT진척율점검표(rev5_00.8.22)_임금소급반영_200506_임금소급반영_200506_임금소급반영_200507V" xfId="980"/>
    <cellStyle name="_Y200PROJECT진척율점검표(rev5_00.8.22)_임금소급반영_200506_임금소급반영_200506_임금소급반영_200508V" xfId="981"/>
    <cellStyle name="_Y200PROJECT진척율점검표(rev5_00.8.22)_임금소급반영_200507V" xfId="982"/>
    <cellStyle name="_Y200PROJECT진척율점검표(rev5_00.8.22)_임금소급반영_200508V" xfId="983"/>
    <cellStyle name="_Y200PROTO전체LIST(PH1-PH2)" xfId="984"/>
    <cellStyle name="_Y200사양운영안(호dr)" xfId="985"/>
    <cellStyle name="_Y200상품안1" xfId="986"/>
    <cellStyle name="_Y200전장시험항목표_TASPEC" xfId="987"/>
    <cellStyle name="_Y200전장시험항목표_TASPEC 2" xfId="988"/>
    <cellStyle name="_Y200주요문제점 현황(1212)" xfId="989"/>
    <cellStyle name="_Y200추진보고자료(a)" xfId="990"/>
    <cellStyle name="_Y210-PILOT-0_0312" xfId="991"/>
    <cellStyle name="_y210문제부품" xfId="992"/>
    <cellStyle name="_Y230및K140양산1차(안)" xfId="993"/>
    <cellStyle name="_Y250 컨텐츠" xfId="994"/>
    <cellStyle name="_Y250상품구상(최종)" xfId="995"/>
    <cellStyle name="_Z-116시행방안(6.5)" xfId="996"/>
    <cellStyle name="_~att3A2F" xfId="997"/>
    <cellStyle name="_~att3A2F 2" xfId="998"/>
    <cellStyle name="_~att3A2F_2003하기휴무공사종합" xfId="999"/>
    <cellStyle name="_~att3A2F_97965175MUSSO_MINOR_CONCEPT보고용(1_2안)" xfId="1000"/>
    <cellStyle name="_~att3A2F_97965175MUSSO_MINOR_CONCEPT보고용(1_2안)_P105,Y180수출운영안.0311" xfId="1001"/>
    <cellStyle name="_~att3A2F_97972520MUSSO_MINOR_CONCEPT" xfId="1002"/>
    <cellStyle name="_~att3A2F_97972520MUSSO_MINOR_CONCEPT_P105,Y180수출운영안.0311" xfId="1003"/>
    <cellStyle name="_~att3A2F_98659629주간프로젝트진행현황(0422)" xfId="1004"/>
    <cellStyle name="_~att3A2F_A100MARKET1" xfId="1005"/>
    <cellStyle name="_~att3A2F_A100MARKET1_P105,Y180수출운영안.0311" xfId="1006"/>
    <cellStyle name="_~att3A2F_A100PREPROTO일정7월18일" xfId="1007"/>
    <cellStyle name="_~att3A2F_A100PREPROTO일정7월18일 2" xfId="1008"/>
    <cellStyle name="_~att3A2F_A100사양비교(0121-수출포함)" xfId="1009"/>
    <cellStyle name="_~att3A2F_A100사양비교(0121-수출포함)_P105,Y180수출운영안.0311" xfId="1010"/>
    <cellStyle name="_~att3A2F_A100사양운영-재수정(0115)" xfId="1011"/>
    <cellStyle name="_~att3A2F_A100사양운영-재수정(0115)_P105,Y180수출운영안.0311" xfId="1012"/>
    <cellStyle name="_~att3A2F_A100상품기획-2(4월)" xfId="1013"/>
    <cellStyle name="_~att3A2F_A100상품기획-2(4월) 2" xfId="1014"/>
    <cellStyle name="_~att3A2F_A100상품기획-2(4월)_P105,Y180수출운영안.0311" xfId="1015"/>
    <cellStyle name="_~att3A2F_A100상품기획-최종2(0330)" xfId="1016"/>
    <cellStyle name="_~att3A2F_A100상품기획-최종2(0330)_P105,Y180수출운영안.0311" xfId="1017"/>
    <cellStyle name="_~att3A2F_A100선행투자비(4월)_시작팀(총괄)" xfId="1018"/>
    <cellStyle name="_~att3A2F_A100선행투자비(4월)_시작팀(총괄) 2" xfId="1019"/>
    <cellStyle name="_~att3A2F_Book1" xfId="1020"/>
    <cellStyle name="_~att3A2F_Book1_P105,Y180수출운영안.0311" xfId="1021"/>
    <cellStyle name="_~att3A2F_IRAN REXTON CKD(04.07.22)" xfId="1022"/>
    <cellStyle name="_~att3A2F_K120개발2차제품사양통신" xfId="1023"/>
    <cellStyle name="_~att3A2F_K120개발2차제품사양통신_P105,Y180수출운영안.0311" xfId="1024"/>
    <cellStyle name="_~att3A2F_K121CONCEPT" xfId="1025"/>
    <cellStyle name="_~att3A2F_K121변경내역" xfId="1026"/>
    <cellStyle name="_~att3A2F_K121변경내역_P105,Y180수출운영안.0311" xfId="1027"/>
    <cellStyle name="_~att3A2F_KULEV_대응 보고" xfId="1028"/>
    <cellStyle name="_~att3A2F_P100MY내수가격운영안" xfId="1029"/>
    <cellStyle name="_~att3A2F_P100수출사양운영" xfId="1030"/>
    <cellStyle name="_~att3A2F_P105,Y180수출운영안.0311" xfId="1031"/>
    <cellStyle name="_~att3A2F_P105-Y180MY변경안" xfId="1032"/>
    <cellStyle name="_~att3A2F_P105제5차회의안건(유럽)" xfId="1033"/>
    <cellStyle name="_~att3A2F_P105회의안건(2차)" xfId="1034"/>
    <cellStyle name="_~att3A2F_P105회의안건(2차)_P105,Y180수출운영안.0311" xfId="1035"/>
    <cellStyle name="_~att3A2F_Salesmeeting" xfId="1036"/>
    <cellStyle name="_~att3A2F_STAVIC 판매가격 통보(04.09.10)" xfId="1037"/>
    <cellStyle name="_~att3A2F_STAVIC판매가격보고서확정★" xfId="1038"/>
    <cellStyle name="_~att3A2F_SUV(2004년형)사양운영" xfId="1039"/>
    <cellStyle name="_~att3A2F_Y210-PILOT-0_0312" xfId="1040"/>
    <cellStyle name="_~att3A2F_개발계획서(03my)_제품전략회의" xfId="1041"/>
    <cellStyle name="_~att3A2F_개발계획서(Y210)" xfId="1042"/>
    <cellStyle name="_~att3A2F_병행판매검토서(328)" xfId="1043"/>
    <cellStyle name="_~att3A2F_병행판매검토서(328) 2" xfId="1044"/>
    <cellStyle name="_~att3A2F_병행판매검토서(328)_P105,Y180수출운영안.0311" xfId="1045"/>
    <cellStyle name="_~att3A2F_수출옵션가격-1(일대일)" xfId="1046"/>
    <cellStyle name="_~att3A2F_중장기제품전략(최종)" xfId="1047"/>
    <cellStyle name="_~att3A2F_중장기제품전략(최종) 2" xfId="1048"/>
    <cellStyle name="_~att3A2F_중장기제품전략(최종)_P105,Y180수출운영안.0311" xfId="1049"/>
    <cellStyle name="_~att3A2F_중장기판매가격1" xfId="1050"/>
    <cellStyle name="_~att3A2F_중장기판매가격1_P105,Y180수출운영안.0311" xfId="1051"/>
    <cellStyle name="_~att3A2F_파생차종PJT종합현황(020227R7)" xfId="1052"/>
    <cellStyle name="_~att3A2F_표지" xfId="1053"/>
    <cellStyle name="_~att3D22" xfId="1054"/>
    <cellStyle name="_~♥품질보증팀순수(total)" xfId="1055"/>
    <cellStyle name="_★2005위임전결규정개정양식_부서명" xfId="1056"/>
    <cellStyle name="_★Rexton(Y250)Price_China_(곤명모델)060406" xfId="1057"/>
    <cellStyle name="_★Rexton(Y250)Price_China_rev02(060309)-수정_Final" xfId="1058"/>
    <cellStyle name="_★Rodius价格通报(转告销售公司)_finish" xfId="1059"/>
    <cellStyle name="_★SECONDPLANT(jmc)Re1-11.4" xfId="1060"/>
    <cellStyle name="_★로디우스사양조정및신가격적용(060607)_3" xfId="1061"/>
    <cellStyle name="_★신가격중국용정리(액티언과렉스턴2)" xfId="1062"/>
    <cellStyle name="_★중장기투자계획ver3(2005.11.)-2006년사업계획반영및조정,포승조정" xfId="1063"/>
    <cellStyle name="_★카이런(D110)중국사양및가격검토(060928)_Final" xfId="1064"/>
    <cellStyle name="_實대당보증비용분석_2_1(+6)" xfId="1065"/>
    <cellStyle name="_개발계획서" xfId="1066"/>
    <cellStyle name="_개발계획서(03my)_제품전략회의" xfId="1067"/>
    <cellStyle name="_개발계획서(Y210)" xfId="1068"/>
    <cellStyle name="_개발계획서MY수익성검토" xfId="1069"/>
    <cellStyle name="_개발기술지원계획('020328▶)수정중" xfId="1070"/>
    <cellStyle name="_개발시험MBO_의지목표양식" xfId="1071"/>
    <cellStyle name="_개발일정" xfId="1072"/>
    <cellStyle name="_개발조직도(영문)" xfId="1073"/>
    <cellStyle name="_개발지원" xfId="1074"/>
    <cellStyle name="_검사업무사업계획0504" xfId="1075"/>
    <cellStyle name="_결재표지" xfId="1076"/>
    <cellStyle name="_경비예산신청(2002)" xfId="1077"/>
    <cellStyle name="_경영기획업연접수자료(물량)" xfId="1078"/>
    <cellStyle name="_경영실적종합" xfId="1079"/>
    <cellStyle name="_경영실적종합-12월 (version 1)" xfId="1080"/>
    <cellStyle name="_경인본부0401월사업실적점검표" xfId="1081"/>
    <cellStyle name="_경인사업소조직도03.06월 현재" xfId="1082"/>
    <cellStyle name="_경인지역본부인원현황 및 조직조0311" xfId="1083"/>
    <cellStyle name="_경인지역본부현황" xfId="1084"/>
    <cellStyle name="_경쟁사제품동향(0401)" xfId="1085"/>
    <cellStyle name="_경쟁사제품동향(0405)" xfId="1086"/>
    <cellStyle name="_경쟁사제품동향(20030407)" xfId="1087"/>
    <cellStyle name="_경쟁사제품동향(대형승용)" xfId="1088"/>
    <cellStyle name="_경쟁제원정리(상품기획-030417)" xfId="1089"/>
    <cellStyle name="_계약서수합(상하이)" xfId="1090"/>
    <cellStyle name="_고유tm진행현황" xfId="1091"/>
    <cellStyle name="_고유tm진행현황0128" xfId="1092"/>
    <cellStyle name="_고유모델TM시험계획서" xfId="1093"/>
    <cellStyle name="_고유모델TM시험계획서3_결제완료" xfId="1094"/>
    <cellStyle name="_고정자산건1" xfId="1095"/>
    <cellStyle name="_과업무현황1109(2)" xfId="1096"/>
    <cellStyle name="_관리사업계획0506" xfId="1097"/>
    <cellStyle name="_광주(현업)" xfId="1098"/>
    <cellStyle name="_광주정비" xfId="1099"/>
    <cellStyle name="_교육계획0426_한문수과장" xfId="1100"/>
    <cellStyle name="_교육기안서_카이론" xfId="1101"/>
    <cellStyle name="_교육불참자" xfId="1102"/>
    <cellStyle name="_구로(현업)" xfId="1103"/>
    <cellStyle name="_국가별순정품적용현황(종합편)" xfId="1104"/>
    <cellStyle name="_국내RV제품동향(20020312)" xfId="1105"/>
    <cellStyle name="_금형" xfId="1106"/>
    <cellStyle name="_금형proto예산" xfId="1107"/>
    <cellStyle name="_금형설명회" xfId="1108"/>
    <cellStyle name="_금형진행현황보고(조GJ)" xfId="1109"/>
    <cellStyle name="_기본운영계획r04-포승10만대_200X180_030723" xfId="1110"/>
    <cellStyle name="_기술센터 상해CSC 이전 검토_한글041230_1" xfId="1111"/>
    <cellStyle name="_기안E200310" xfId="1112"/>
    <cellStyle name="_기안서" xfId="1113"/>
    <cellStyle name="_내자장비구매업무절차" xfId="1114"/>
    <cellStyle name="_담당별요약(보고용-부사장님)" xfId="1115"/>
    <cellStyle name="_담당별총괄표" xfId="1116"/>
    <cellStyle name="_대당손익(2002계획기준)(020321)사본" xfId="1117"/>
    <cellStyle name="_대당손익(2003계획기준)(030514)" xfId="1118"/>
    <cellStyle name="_대리점회의자료" xfId="1119"/>
    <cellStyle name="_대전(현업)" xfId="1120"/>
    <cellStyle name="_대형AS생산완료보고" xfId="1121"/>
    <cellStyle name="_동래정비 투자비 집행현황(03.9.22기준)" xfId="1122"/>
    <cellStyle name="_동래정비사업소 검토(03. 10.2)" xfId="1123"/>
    <cellStyle name="_디젤계획2" xfId="1124"/>
    <cellStyle name="_디젤엔진계획" xfId="1125"/>
    <cellStyle name="_렉스턴GSL일정" xfId="1126"/>
    <cellStyle name="_렉스턴Incentive(아프리카)(030310)" xfId="1127"/>
    <cellStyle name="_렉스턴수출재료비(2003년)030307" xfId="1128"/>
    <cellStyle name="_로디우스MT생산관련" xfId="1129"/>
    <cellStyle name="_로얄견적서최종안(1차-2차별도)" xfId="1130"/>
    <cellStyle name="_매출" xfId="1131"/>
    <cellStyle name="_문제점진도관리표(10-1)" xfId="1132"/>
    <cellStyle name="_문제점진도관리표(6-19)" xfId="1133"/>
    <cellStyle name="_물량조정MBO mornitoring model_October.2006_NEW_Sales Part" xfId="1134"/>
    <cellStyle name="_물류기술사업계획0506" xfId="1135"/>
    <cellStyle name="_발주방안(1'st,0831)" xfId="1136"/>
    <cellStyle name="_발주방안(1'st,0930가공)세로쓰기" xfId="1137"/>
    <cellStyle name="_법인2006년11월결산(회계팀)" xfId="1138"/>
    <cellStyle name="_법인사업소 회의계획(1)" xfId="1139"/>
    <cellStyle name="_법인정비 임대료 부과(안)-인천감가비 수정" xfId="1140"/>
    <cellStyle name="_변경CONTENTS및사양운영안" xfId="1141"/>
    <cellStyle name="_별첨 03년 비용예산 실적" xfId="1142"/>
    <cellStyle name="_병행판매검토서(0418)" xfId="1143"/>
    <cellStyle name="_병행판매검토서1" xfId="1144"/>
    <cellStyle name="_보고(김고문)" xfId="1145"/>
    <cellStyle name="_보고서표지" xfId="1146"/>
    <cellStyle name="_보세BS0502" xfId="1147"/>
    <cellStyle name="_부품개발일정계획" xfId="1148"/>
    <cellStyle name="_부품물류조직" xfId="1149"/>
    <cellStyle name="_부품조달기술팀2002예산" xfId="1150"/>
    <cellStyle name="_북경AS업무보고자료040608_VIP_ver4" xfId="1151"/>
    <cellStyle name="_비현금" xfId="1152"/>
    <cellStyle name="_사규-환입차량승인및처리절차" xfId="1153"/>
    <cellStyle name="_사업계획(Y210)" xfId="1154"/>
    <cellStyle name="_사업계획설명회" xfId="1155"/>
    <cellStyle name="_사업소별캠페인(11-12월총괄)" xfId="1156"/>
    <cellStyle name="_사장님순방자료" xfId="1157"/>
    <cellStyle name="_상세업무분장(phase1)" xfId="1158"/>
    <cellStyle name="_상품기획서" xfId="1159"/>
    <cellStyle name="_상품기획서1-4" xfId="1160"/>
    <cellStyle name="_상품기획승인" xfId="1161"/>
    <cellStyle name="_상해 0611" xfId="1162"/>
    <cellStyle name="_생산1담당MBO(REV2)-확정(사업-의지목표)" xfId="1163"/>
    <cellStyle name="_생산관리육상운송" xfId="1164"/>
    <cellStyle name="_생존전략" xfId="1165"/>
    <cellStyle name="_샤시 (2)" xfId="1166"/>
    <cellStyle name="_샤시 (2)_1" xfId="1167"/>
    <cellStyle name="_샤시 (2)_2" xfId="1168"/>
    <cellStyle name="_서울미라마02FS" xfId="1169"/>
    <cellStyle name="_서유럽그래프" xfId="1170"/>
    <cellStyle name="_선행연구" xfId="1171"/>
    <cellStyle name="_설명회 목차" xfId="1172"/>
    <cellStyle name="_세부수립지침(투자비)" xfId="1173"/>
    <cellStyle name="_세부추진계획(Project관리)" xfId="1174"/>
    <cellStyle name="_세부추진계획(물류_기획_선행)" xfId="1175"/>
    <cellStyle name="_손익table" xfId="1176"/>
    <cellStyle name="_손익전달자료(1차수정)" xfId="1177"/>
    <cellStyle name="_수립(통보용)-MBO-자재2PART-1" xfId="1178"/>
    <cellStyle name="_수익성" xfId="1179"/>
    <cellStyle name="_수정사항 및 정산표" xfId="1180"/>
    <cellStyle name="_수출부품센터업무현황(1)" xfId="1181"/>
    <cellStyle name="_수출프로모션정책검토용(러시아)" xfId="1182"/>
    <cellStyle name="_수출프로모션정책검토용(중동)" xfId="1183"/>
    <cellStyle name="_스마트3(차종별자료관리)" xfId="1184"/>
    <cellStyle name="_시작개발리스트.XLS" xfId="1185"/>
    <cellStyle name="_시작금형 현황 보고" xfId="1186"/>
    <cellStyle name="_시장운영계획2005년6월(확정)" xfId="1187"/>
    <cellStyle name="_시험일정별(이과장송부)" xfId="1188"/>
    <cellStyle name="_실사보고서양식" xfId="1189"/>
    <cellStyle name="_실적SUBDATA" xfId="1190"/>
    <cellStyle name="_실태조사서양식" xfId="1191"/>
    <cellStyle name="_실행예산통보양식(투자)" xfId="1192"/>
    <cellStyle name="_쌍용자동차_02_반기" xfId="1193"/>
    <cellStyle name="_쌍용자동차_현금흐름표_02" xfId="1194"/>
    <cellStyle name="_쌍용차02 현금흐름표_kth " xfId="1195"/>
    <cellStyle name="_양산(현업)" xfId="1196"/>
    <cellStyle name="_양산정비" xfId="1197"/>
    <cellStyle name="_양식및예제" xfId="1198"/>
    <cellStyle name="_양재사업소사업계획(안)" xfId="1199"/>
    <cellStyle name="_업무scope(차체)" xfId="1200"/>
    <cellStyle name="_업무보고" xfId="1201"/>
    <cellStyle name="_업무분장(Re01)" xfId="1202"/>
    <cellStyle name="_업체실사종합표" xfId="1203"/>
    <cellStyle name="_업체실태조사서-업체배포용" xfId="1204"/>
    <cellStyle name="_업체실태조사서양식-개정" xfId="1205"/>
    <cellStyle name="_영업가 기준 손익" xfId="1206"/>
    <cellStyle name="_영업소증설변경안(20050227)" xfId="1207"/>
    <cellStyle name="_예산(최종2-1제조품질)" xfId="1208"/>
    <cellStyle name="_오일소모시험" xfId="1209"/>
    <cellStyle name="_옵션적용율" xfId="1210"/>
    <cellStyle name="_용역비_경영기획_0526" xfId="1211"/>
    <cellStyle name="_위험물저장소" xfId="1212"/>
    <cellStyle name="_유화재인상품의CHK(원가기획양식)" xfId="1213"/>
    <cellStyle name="_유화재인상품의CHK(원가기획양식)_11월 매출원가분석_전월대비" xfId="1214"/>
    <cellStyle name="_유화재인상품의CHK(원가기획양식)_11월매출원가추정_20051103V" xfId="1215"/>
    <cellStyle name="_유화재인상품의CHK(원가기획양식)_6월매출원가추정차이분석" xfId="1216"/>
    <cellStyle name="_유화재인상품의CHK(원가기획양식)_6월매출원가추정차이분석_6월매출원가추정차이분석" xfId="1217"/>
    <cellStyle name="_유화재인상품의CHK(원가기획양식)_7월매출원가대비차이분석" xfId="1218"/>
    <cellStyle name="_유화재인상품의CHK(원가기획양식)_8월매출원가추정실적차이_20050906" xfId="1219"/>
    <cellStyle name="_유화재인상품의CHK(원가기획양식)_9월 원가분석_전월대비" xfId="1220"/>
    <cellStyle name="_유화재인상품의CHK(원가기획양식)_9월매출원가추정_20051004V" xfId="1221"/>
    <cellStyle name="_유화재인상품의CHK(원가기획양식)_T단가,상각비 소급정산결산반영_20050930" xfId="1222"/>
    <cellStyle name="_의장(0612)" xfId="1223"/>
    <cellStyle name="_의장(0612) 2" xfId="1224"/>
    <cellStyle name="_의장점검10(1108)" xfId="1225"/>
    <cellStyle name="_의정BS0503" xfId="1226"/>
    <cellStyle name="_이란 PIDF KORANDO 검토자료(정팀장님)" xfId="1227"/>
    <cellStyle name="_이스타나9차" xfId="1228"/>
    <cellStyle name="_이정공장Lay_out" xfId="1229"/>
    <cellStyle name="_이현철SYMC.MODEL.YEAR" xfId="1230"/>
    <cellStyle name="_인수인계현황" xfId="1231"/>
    <cellStyle name="_인원현황(20010330)" xfId="1232"/>
    <cellStyle name="_일반투자검토서(FENDER)(1)" xfId="1233"/>
    <cellStyle name="_임금소급반영_200508V" xfId="1234"/>
    <cellStyle name="_임원회의(0730)" xfId="1235"/>
    <cellStyle name="_임원회의(0930)첨부" xfId="1236"/>
    <cellStyle name="_임원회의(2.5(보증포함))" xfId="1237"/>
    <cellStyle name="_임원회의자료(4월9일)" xfId="1238"/>
    <cellStyle name="_임차지원정산현황" xfId="1239"/>
    <cellStyle name="_입찰공급가검토(10410)" xfId="1240"/>
    <cellStyle name="_자금수지자료(류과장)" xfId="1241"/>
    <cellStyle name="_자금집행계획" xfId="1242"/>
    <cellStyle name="_자금집행계획(조립PICKUP)" xfId="1243"/>
    <cellStyle name="_자료요청항목" xfId="1244"/>
    <cellStyle name="_자재물류조직도(최종)" xfId="1245"/>
    <cellStyle name="_작지만강한놈2월6일용" xfId="1246"/>
    <cellStyle name="_재고관리대책방안" xfId="1247"/>
    <cellStyle name="_재료비(06년 사업계획)_엔진스펙별" xfId="1248"/>
    <cellStyle name="_재료비변동품목" xfId="1249"/>
    <cellStyle name="_전략과제" xfId="1250"/>
    <cellStyle name="_전략과제_세부추진" xfId="1251"/>
    <cellStyle name="_전산부문투자예산지침(2003)" xfId="1252"/>
    <cellStyle name="_전산자산관리절차(SMP-01-002)" xfId="1253"/>
    <cellStyle name="_전장승인지연ITEM(1월MBO)" xfId="1254"/>
    <cellStyle name="_점검회의(0922)" xfId="1255"/>
    <cellStyle name="_점검회의(6월1주차)" xfId="1256"/>
    <cellStyle name="_정비교육" xfId="1257"/>
    <cellStyle name="_정비담당" xfId="1258"/>
    <cellStyle name="_정비담당 12월 MBO실적" xfId="1259"/>
    <cellStyle name="_정비담당매출계획" xfId="1260"/>
    <cellStyle name="_정비부품본부 mbo" xfId="1261"/>
    <cellStyle name="_제작사양" xfId="1262"/>
    <cellStyle name="_제작사양(30602)" xfId="1263"/>
    <cellStyle name="_제작사양(30929）" xfId="1264"/>
    <cellStyle name="_제품벤치마킹자료" xfId="1265"/>
    <cellStyle name="_조정final(old)" xfId="1266"/>
    <cellStyle name="_종합검토보고서(50000대_생기TFT)" xfId="1267"/>
    <cellStyle name="_종합업체현황(from박경원-2002.11.27)" xfId="1268"/>
    <cellStyle name="_주요문제점 관리" xfId="1269"/>
    <cellStyle name="_주요현안MEMO(A100)" xfId="1270"/>
    <cellStyle name="_중간보고서" xfId="1271"/>
    <cellStyle name="_중국 수익성 검토_곽_090622" xfId="1272"/>
    <cellStyle name="_중국 수익성 검토_곽_090622_std_opt_가격수정_090720" xfId="1273"/>
    <cellStyle name="_중국_Survey_plan" xfId="1274"/>
    <cellStyle name="_중국navi_kick_off보고서031204" xfId="1275"/>
    <cellStyle name="_중국부품망_3차_보고서_0526" xfId="1276"/>
    <cellStyle name="_중국사무소(북경)2005년 전산 투자예산 신청서2" xfId="1277"/>
    <cellStyle name="_중국진출SYMC업체현황(2002.7월) 2" xfId="1278"/>
    <cellStyle name="_중국현지시험검토보고_0918" xfId="1279"/>
    <cellStyle name="_중남미기안(20030716)" xfId="1280"/>
    <cellStyle name="_중장기공장배치2차검토5rev1_040604" xfId="1281"/>
    <cellStyle name="_중장기디젤계획(2002_1_9)" xfId="1282"/>
    <cellStyle name="_중장기디젤계획(2003_4_15)" xfId="1283"/>
    <cellStyle name="_중장기디젤계획(2003_4_15_수정)" xfId="1284"/>
    <cellStyle name="_중장기라인업" xfId="1285"/>
    <cellStyle name="_중장기매출손익(1207)" xfId="1286"/>
    <cellStyle name="_중장기목표,전략과제" xfId="1287"/>
    <cellStyle name="_중장기사업계획(V2 1207)" xfId="1288"/>
    <cellStyle name="_중장기사업계획(영업)" xfId="1289"/>
    <cellStyle name="_중장기생산계획(07.0406)-생산지원" xfId="1290"/>
    <cellStyle name="_중장기생산판매계획(20030623-1)(1)" xfId="1291"/>
    <cellStyle name="_중장기생산판매계획(당사안20020828,생기기획팀)(1)" xfId="1292"/>
    <cellStyle name="_중장기생판물량2(6.0)" xfId="1293"/>
    <cellStyle name="_중장기제품계획(1)" xfId="1294"/>
    <cellStyle name="_중장기제품전략(20030407)" xfId="1295"/>
    <cellStyle name="_중장기제품전략(최종)" xfId="1296"/>
    <cellStyle name="_중장기제품전략(최종).xls Chart 1" xfId="1297"/>
    <cellStyle name="_중장기제품전략(최종).xls Chart 13" xfId="1298"/>
    <cellStyle name="_중장기제품전략(최종).xls Chart 14" xfId="1299"/>
    <cellStyle name="_중장기제품전략(최종).xls Chart 2" xfId="1300"/>
    <cellStyle name="_중장기제품전략(최종).xls Chart 26" xfId="1301"/>
    <cellStyle name="_중장기제품전략(최종).xls Chart 27" xfId="1302"/>
    <cellStyle name="_중장기제품전략(최종).xls Chart 39" xfId="1303"/>
    <cellStyle name="_중장기제품전략(최종).xls Chart 40" xfId="1304"/>
    <cellStyle name="_중장기제품전략(최종).xls Chart 52" xfId="1305"/>
    <cellStyle name="_중장기제품전략(최종).xls Chart 53" xfId="1306"/>
    <cellStyle name="_중장기제품전략(최종).xls Chart 62" xfId="1307"/>
    <cellStyle name="_중장기제품전략(최종).xls Chart 63" xfId="1308"/>
    <cellStyle name="_중장기제품전략(최종).xls Chart 74" xfId="1309"/>
    <cellStyle name="_중장기제품전략(최종).xls Chart 75" xfId="1310"/>
    <cellStyle name="_중장기제품전략(최종).xls Chart 84" xfId="1311"/>
    <cellStyle name="_중장기제품전략(최종).xls Chart 85" xfId="1312"/>
    <cellStyle name="_중장기투자2" xfId="1313"/>
    <cellStyle name="_중장기투자3" xfId="1314"/>
    <cellStyle name="_중장기판매가격1" xfId="1315"/>
    <cellStyle name="_중장기판매계획세부물량(2009-2016)-version2.0-20080821(창원)" xfId="1316"/>
    <cellStyle name="_지역본부하반기사업계획" xfId="1317"/>
    <cellStyle name="_직산설비사양(종합)" xfId="1318"/>
    <cellStyle name="_직영매출" xfId="1319"/>
    <cellStyle name="_직종별인력지원금대상인원1" xfId="1320"/>
    <cellStyle name="_진도관리표PROJ일정(P-100)" xfId="1321"/>
    <cellStyle name="_집행실적 사본-2" xfId="1322"/>
    <cellStyle name="_차량가격구조(20020828)" xfId="1323"/>
    <cellStyle name="_차종별기술자료계획" xfId="1324"/>
    <cellStyle name="_차체 (2)" xfId="1325"/>
    <cellStyle name="_차체 (2)_1" xfId="1326"/>
    <cellStyle name="_차체SE추진계획(차체)" xfId="1327"/>
    <cellStyle name="_차체품질확보방안(10.2.관련팀배포)" xfId="1328"/>
    <cellStyle name="_차체품질확보방안(7.26→9.26)이어짐" xfId="1329"/>
    <cellStyle name="_천안물류센터현황" xfId="1330"/>
    <cellStyle name="_천안통합및 안정화1" xfId="1331"/>
    <cellStyle name="_첨부3. 해외서비스총현황_0501" xfId="1332"/>
    <cellStyle name="_첨부4 FieldFixResults 050817" xfId="1333"/>
    <cellStyle name="_체어맨 예상판매-0519생산관리" xfId="1334"/>
    <cellStyle name="_총인원(사업소,프라자,전문)04.01월" xfId="1335"/>
    <cellStyle name="_최종A100기안서" xfId="1336"/>
    <cellStyle name="_추정투자비양식(RND)" xfId="1337"/>
    <cellStyle name="_출발시개선현황010823" xfId="1338"/>
    <cellStyle name="_카이런판매활성화(0615)" xfId="1339"/>
    <cellStyle name="_캐피탈사동향분석(1125)" xfId="1340"/>
    <cellStyle name="_커뮤니케이션팀_" xfId="1341"/>
    <cellStyle name="_코란도7인승개발계획서" xfId="1342"/>
    <cellStyle name="_코란도C 라인운영" xfId="1343"/>
    <cellStyle name="_코란도C 엔진 양산일정 계획(1)" xfId="1344"/>
    <cellStyle name="_텔레매틱스 판매가 검토(윤일검토)" xfId="1345"/>
    <cellStyle name="_투자관리시스템개선방안(Web)★" xfId="1346"/>
    <cellStyle name="_투자비산출기준및M_hr기준" xfId="1347"/>
    <cellStyle name="_투자비상세종합" xfId="1348"/>
    <cellStyle name="_투자예산관리업무Process변경안(PM)" xfId="1349"/>
    <cellStyle name="_투자예산수립지침(1)" xfId="1350"/>
    <cellStyle name="_투자예산주관팀" xfId="1351"/>
    <cellStyle name="_투자작성지침요약" xfId="1352"/>
    <cellStyle name="_특별ServiceCampaign안내문,점검Sheet(20011101~20011231)" xfId="1353"/>
    <cellStyle name="_팀MBO" xfId="1354"/>
    <cellStyle name="_팀MBO(1-6)" xfId="1355"/>
    <cellStyle name="_팀장님요청자료(1)" xfId="1356"/>
    <cellStyle name="_파이롯문제점(0430)" xfId="1357"/>
    <cellStyle name="_판매동향-0811" xfId="1358"/>
    <cellStyle name="_판매보증입고대수" xfId="1359"/>
    <cellStyle name="_판매수수료지급방안(확정)" xfId="1360"/>
    <cellStyle name="_편성효율" xfId="1361"/>
    <cellStyle name="_포승공장(TENT설치공사2,500평)03(1)(1).19-프린트" xfId="1362"/>
    <cellStyle name="_포지셔닝" xfId="1363"/>
    <cellStyle name="_표지" xfId="1364"/>
    <cellStyle name="_품보바뀐내용(0526)" xfId="1365"/>
    <cellStyle name="_품질중점관리항목(교안)" xfId="1366"/>
    <cellStyle name="_프레스 LAY OUT(1)" xfId="1367"/>
    <cellStyle name="_픽업SUV가격비교" xfId="1368"/>
    <cellStyle name="_픽업잠재시장" xfId="1369"/>
    <cellStyle name="_픽업판매예상" xfId="1370"/>
    <cellStyle name="_하반기손익계획_20030710_박석진" xfId="1371"/>
    <cellStyle name="_하반기임원WS(보고양식b)" xfId="1372"/>
    <cellStyle name="_하절기켐페인0421" xfId="1373"/>
    <cellStyle name="_해외송부차량현황(A100)-샤시설계" xfId="1374"/>
    <cellStyle name="_해외용역시험_계획" xfId="1375"/>
    <cellStyle name="_해외판매현황(01-상반기)" xfId="1376"/>
    <cellStyle name="_해피콜실적" xfId="1377"/>
    <cellStyle name="_협력업체실태현황(흥화)(1)" xfId="1378"/>
    <cellStyle name="_환경WINTER시험준비모두(021119)" xfId="1379"/>
    <cellStyle name="_회의록(1021)" xfId="1380"/>
    <cellStyle name="AeE¡ⓒ [0]_          " xfId="1381"/>
    <cellStyle name="AeE¡ⓒ_          " xfId="1382"/>
    <cellStyle name="AeE­ [0]" xfId="1383"/>
    <cellStyle name="AeE­ [0]_´e¿iAaCI¿aA≫ " xfId="1384"/>
    <cellStyle name="AeE­_          " xfId="1385"/>
    <cellStyle name="AeE­_´e¿iAaCI¿aA≫ " xfId="1386"/>
    <cellStyle name="Arial" xfId="1387"/>
    <cellStyle name="A¨­￠￢￠O [0]_          " xfId="1388"/>
    <cellStyle name="A¨­￠￢￠O_          " xfId="1389"/>
    <cellStyle name="AÞ¸¶ [0]" xfId="1390"/>
    <cellStyle name="AÞ¸¶ [0]_´e¿iAaCI¿aA≫ " xfId="1391"/>
    <cellStyle name="AÞ¸¶ [0]_¿­¸° INT" xfId="1392"/>
    <cellStyle name="AÞ¸¶_          " xfId="1393"/>
    <cellStyle name="AÞ¸¶_´e¿iAaCI¿aA≫ " xfId="1394"/>
    <cellStyle name="BuiltOpt_Content" xfId="1395"/>
    <cellStyle name="b髌Ř⠊b髴ΰ_x0013_Currency [0]_ODCOS " xfId="1396"/>
    <cellStyle name="category" xfId="1397"/>
    <cellStyle name="CombinedVol_Data" xfId="1398"/>
    <cellStyle name="Comma 2" xfId="1399"/>
    <cellStyle name="Comma 2 2" xfId="1400"/>
    <cellStyle name="Comma 2 3" xfId="1401"/>
    <cellStyle name="Comma 3" xfId="1402"/>
    <cellStyle name="Comma 3 2" xfId="1403"/>
    <cellStyle name="Comma 3 3" xfId="1404"/>
    <cellStyle name="Comma 4" xfId="1405"/>
    <cellStyle name="Comma 4 2" xfId="1406"/>
    <cellStyle name="Comma 4 3" xfId="1407"/>
    <cellStyle name="Comma 5" xfId="1408"/>
    <cellStyle name="Comma 5 2" xfId="1409"/>
    <cellStyle name="Comma 5 3" xfId="1410"/>
    <cellStyle name="Comma [0] 2" xfId="1411"/>
    <cellStyle name="Comma [0] 2 2" xfId="1412"/>
    <cellStyle name="Comma [0] 2 3" xfId="1413"/>
    <cellStyle name="Comma [0] 3" xfId="1414"/>
    <cellStyle name="Comma [0] 4" xfId="1415"/>
    <cellStyle name="Comma [0] 5" xfId="1416"/>
    <cellStyle name="Comma [0] 6" xfId="1417"/>
    <cellStyle name="comma zerodec" xfId="1418"/>
    <cellStyle name="comma zerodec 2" xfId="1419"/>
    <cellStyle name="ctuals" xfId="1420"/>
    <cellStyle name="ctuals 2" xfId="1421"/>
    <cellStyle name="Currency 10" xfId="1422"/>
    <cellStyle name="Currency 2 2" xfId="1423"/>
    <cellStyle name="Currency 2 3" xfId="1424"/>
    <cellStyle name="Currency 3" xfId="1425"/>
    <cellStyle name="Currency 4" xfId="1426"/>
    <cellStyle name="Currency 5" xfId="1427"/>
    <cellStyle name="Currency 6" xfId="1428"/>
    <cellStyle name="Currency 9" xfId="1429"/>
    <cellStyle name="Currency [0] 2" xfId="1430"/>
    <cellStyle name="Currency1" xfId="1431"/>
    <cellStyle name="Currency1 2" xfId="1432"/>
    <cellStyle name="cy (a)" xfId="1433"/>
    <cellStyle name="cy (b)" xfId="1434"/>
    <cellStyle name="cy (b) 2" xfId="1435"/>
    <cellStyle name="C¡IA¨ª_          " xfId="1436"/>
    <cellStyle name="C￥AØ_          " xfId="1437"/>
    <cellStyle name="C￥AØ_Sheet1_hazardAI¿e¿IAIºi ÆA¶o¸ÞA¸AßA¤ " xfId="1438"/>
    <cellStyle name="C￥AØ_´e¿iAaCI¿aA≫ " xfId="1439"/>
    <cellStyle name="d_Plan" xfId="1440"/>
    <cellStyle name="DCOS " xfId="1441"/>
    <cellStyle name="DCOS  2" xfId="1442"/>
    <cellStyle name="Dollar (zero dec)" xfId="1443"/>
    <cellStyle name="Dollar (zero dec) 2" xfId="1444"/>
    <cellStyle name="eD" xfId="1445"/>
    <cellStyle name="Edited_Data" xfId="1446"/>
    <cellStyle name="er Q4" xfId="1447"/>
    <cellStyle name="Estimated_Data" xfId="1448"/>
    <cellStyle name="et1_Q1" xfId="1449"/>
    <cellStyle name="Euro" xfId="1450"/>
    <cellStyle name="Euro 2" xfId="1451"/>
    <cellStyle name="Forecast_Data" xfId="1452"/>
    <cellStyle name="Grey" xfId="1453"/>
    <cellStyle name="Grey 2" xfId="1454"/>
    <cellStyle name="HEADER" xfId="1455"/>
    <cellStyle name="Header1" xfId="1456"/>
    <cellStyle name="Header2" xfId="1457"/>
    <cellStyle name="Heading" xfId="1458"/>
    <cellStyle name="Hဤñ[0" xfId="1459"/>
    <cellStyle name="IL Q1" xfId="1460"/>
    <cellStyle name="iles|_x0005_h" xfId="1461"/>
    <cellStyle name="Input [yellow]" xfId="1462"/>
    <cellStyle name="Input [yellow] 2" xfId="1463"/>
    <cellStyle name="Item_Current" xfId="1464"/>
    <cellStyle name="KAGE" xfId="1465"/>
    <cellStyle name="les" xfId="1466"/>
    <cellStyle name="Millares [0]_PERSONAL" xfId="1467"/>
    <cellStyle name="Millares_Market Status(Spain)" xfId="1468"/>
    <cellStyle name="Milliers [0]_Rexton_2004_Price(France)" xfId="1469"/>
    <cellStyle name="Model" xfId="1470"/>
    <cellStyle name="Moeda [0]_aola" xfId="1471"/>
    <cellStyle name="Moeda_aola" xfId="1472"/>
    <cellStyle name="Moneda [0]_CONTENCION CONDELL 25.051" xfId="1473"/>
    <cellStyle name="Moneda_CONTENCION CONDELL 25.051" xfId="1474"/>
    <cellStyle name="no dec" xfId="1475"/>
    <cellStyle name="Normal - Style1" xfId="1476"/>
    <cellStyle name="Normal - Style1 2" xfId="1477"/>
    <cellStyle name="Normal - Style2" xfId="1478"/>
    <cellStyle name="Normal - Style3" xfId="1479"/>
    <cellStyle name="Normal - Style4" xfId="1480"/>
    <cellStyle name="Normal - Style5" xfId="1481"/>
    <cellStyle name="Normal - Style6" xfId="1482"/>
    <cellStyle name="Normal - Style7" xfId="1483"/>
    <cellStyle name="Normal - Style8" xfId="1484"/>
    <cellStyle name="Normal 11" xfId="1485"/>
    <cellStyle name="Normal 12" xfId="1486"/>
    <cellStyle name="Normal 13" xfId="1487"/>
    <cellStyle name="Normal 2" xfId="1488"/>
    <cellStyle name="Normal 2 2" xfId="1489"/>
    <cellStyle name="Normal 2 3" xfId="1490"/>
    <cellStyle name="Normal 2 4" xfId="1491"/>
    <cellStyle name="Normal 2 5" xfId="1492"/>
    <cellStyle name="Normal 2_2010년 부품수출 수정 매출목표_100113_경관송부" xfId="1493"/>
    <cellStyle name="Normal 3" xfId="1494"/>
    <cellStyle name="Normal 3 2" xfId="1495"/>
    <cellStyle name="Normal 4" xfId="1496"/>
    <cellStyle name="Normal 4 2" xfId="1497"/>
    <cellStyle name="Normal 4 3" xfId="1498"/>
    <cellStyle name="Normal 5" xfId="1499"/>
    <cellStyle name="Normal 5 2" xfId="1500"/>
    <cellStyle name="Normal 5 3" xfId="1501"/>
    <cellStyle name="Normal 6" xfId="1502"/>
    <cellStyle name="Normal 7" xfId="1503"/>
    <cellStyle name="Normal 7 2" xfId="1504"/>
    <cellStyle name="Normal 7 3" xfId="1505"/>
    <cellStyle name="Normal 7 4" xfId="1506"/>
    <cellStyle name="Normal 8" xfId="1507"/>
    <cellStyle name="Normal 9" xfId="1508"/>
    <cellStyle name="Normale_business+plan+2002+format solo competitors" xfId="1509"/>
    <cellStyle name="Normal견적_상세 내역_laroux" xfId="1510"/>
    <cellStyle name="Normal像?154KV 최종Nego 95.5.3" xfId="1511"/>
    <cellStyle name="Option_Added_Cont_Desc" xfId="1512"/>
    <cellStyle name="Output Amounts" xfId="1513"/>
    <cellStyle name="Output Column Headings" xfId="1514"/>
    <cellStyle name="Output Line Items" xfId="1515"/>
    <cellStyle name="Output Report Heading" xfId="1516"/>
    <cellStyle name="Output Report Title" xfId="1517"/>
    <cellStyle name="Percent (0)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ercent [2]" xfId="1526"/>
    <cellStyle name="Preliminary_Data" xfId="1527"/>
    <cellStyle name="Prices_Data" xfId="1528"/>
    <cellStyle name="R?" xfId="1529"/>
    <cellStyle name="sche|_x0005_" xfId="1530"/>
    <cellStyle name="Separador de milhares [0]_Person" xfId="1531"/>
    <cellStyle name="Separador de milhares_Person" xfId="1532"/>
    <cellStyle name="Sl_ Sl_ S퀬P Sl_ Sl_ Sl_ Sl_ Sl_ " xfId="1533"/>
    <cellStyle name="Standard_AT_Jan-Sep02_order_Rexton6" xfId="1534"/>
    <cellStyle name="Style 1" xfId="1535"/>
    <cellStyle name="subhead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¤@¯ë_97C&amp;B-Budget (3)" xfId="1549"/>
    <cellStyle name="¹éºÐÀ²_±âÅ¸" xfId="1550"/>
    <cellStyle name="ÄÞ¸¶ [0]_±âÅ¸" xfId="1551"/>
    <cellStyle name="ÄÞ¸¶ [0]_´ë¿ìÃâÇÏ¿äÃ» " xfId="1552"/>
    <cellStyle name="ÄÞ¸¶ [0]_¸í¼¼Ç¥ " xfId="1553"/>
    <cellStyle name="ÄÞ¸¶_±âÅ¸" xfId="1554"/>
    <cellStyle name="ÄÞ¸¶_´ë¿ìÃâÇÏ¿äÃ» 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180975</xdr:colOff>
      <xdr:row>16</xdr:row>
      <xdr:rowOff>161925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3133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30" workbookViewId="0" topLeftCell="A1">
      <selection activeCell="C34" sqref="C34"/>
    </sheetView>
  </sheetViews>
  <sheetFormatPr defaultColWidth="9.00390625" defaultRowHeight="16.5"/>
  <cols>
    <col min="1" max="1" width="3.625" style="1" customWidth="1"/>
    <col min="2" max="16384" width="9.0039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4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6"/>
      <c r="D16" s="6"/>
      <c r="E16" s="6"/>
      <c r="F16" s="6"/>
      <c r="G16" s="6"/>
      <c r="H16" s="6"/>
      <c r="I16" s="6"/>
      <c r="J16" s="6"/>
      <c r="K16" s="2"/>
      <c r="L16" s="2"/>
    </row>
    <row r="17" spans="1:12" ht="12.75">
      <c r="A17" s="2"/>
      <c r="B17" s="2"/>
      <c r="C17" s="6"/>
      <c r="D17" s="6"/>
      <c r="E17" s="7"/>
      <c r="F17" s="7"/>
      <c r="G17" s="7"/>
      <c r="H17" s="7"/>
      <c r="I17" s="6"/>
      <c r="J17" s="6"/>
      <c r="K17" s="2"/>
      <c r="L17" s="2"/>
    </row>
    <row r="18" spans="1:12" ht="5.25" customHeight="1">
      <c r="A18" s="8"/>
      <c r="B18" s="8"/>
      <c r="C18" s="9"/>
      <c r="D18" s="9"/>
      <c r="E18" s="10"/>
      <c r="F18" s="10"/>
      <c r="G18" s="10"/>
      <c r="H18" s="10"/>
      <c r="I18" s="9"/>
      <c r="J18" s="9"/>
      <c r="K18" s="8"/>
      <c r="L18" s="8"/>
    </row>
    <row r="19" spans="1:12" s="15" customFormat="1" ht="16.5" customHeight="1">
      <c r="A19" s="11" t="s">
        <v>0</v>
      </c>
      <c r="B19" s="11"/>
      <c r="C19" s="11"/>
      <c r="D19" s="11"/>
      <c r="E19" s="11"/>
      <c r="F19" s="11"/>
      <c r="G19" s="11"/>
      <c r="H19" s="12"/>
      <c r="I19" s="13"/>
      <c r="J19" s="13"/>
      <c r="K19" s="14"/>
      <c r="L19" s="14"/>
    </row>
    <row r="20" spans="1:12" ht="16.5" customHeight="1">
      <c r="A20" s="11"/>
      <c r="B20" s="11"/>
      <c r="C20" s="11"/>
      <c r="D20" s="11"/>
      <c r="E20" s="11"/>
      <c r="F20" s="11"/>
      <c r="G20" s="11"/>
      <c r="H20" s="12"/>
      <c r="I20" s="6"/>
      <c r="J20" s="6"/>
      <c r="K20" s="2"/>
      <c r="L20" s="2"/>
    </row>
    <row r="21" spans="1:12" ht="5.25" customHeight="1">
      <c r="A21" s="2"/>
      <c r="B21" s="2"/>
      <c r="C21" s="6"/>
      <c r="D21" s="6"/>
      <c r="E21" s="12"/>
      <c r="F21" s="12"/>
      <c r="G21" s="12" t="s">
        <v>1</v>
      </c>
      <c r="H21" s="12"/>
      <c r="I21" s="6"/>
      <c r="J21" s="6"/>
      <c r="K21" s="2"/>
      <c r="L21" s="2"/>
    </row>
    <row r="22" spans="1:12" ht="12.75">
      <c r="A22" s="16"/>
      <c r="B22" s="17" t="s">
        <v>2</v>
      </c>
      <c r="C22" s="16"/>
      <c r="D22" s="16"/>
      <c r="E22" s="6"/>
      <c r="F22" s="6"/>
      <c r="G22" s="6"/>
      <c r="H22" s="6"/>
      <c r="I22" s="6"/>
      <c r="J22" s="6"/>
      <c r="K22" s="2"/>
      <c r="L22" s="2"/>
    </row>
    <row r="23" spans="1:12" ht="21" customHeight="1">
      <c r="A23" s="16"/>
      <c r="B23" s="17" t="s">
        <v>3</v>
      </c>
      <c r="C23" s="16"/>
      <c r="D23" s="16"/>
      <c r="E23" s="2"/>
      <c r="F23" s="2"/>
      <c r="G23" s="2"/>
      <c r="H23" s="2"/>
      <c r="I23" s="2"/>
      <c r="J23" s="2"/>
      <c r="K23" s="2"/>
      <c r="L23" s="2"/>
    </row>
    <row r="24" spans="1:12" ht="21" customHeight="1">
      <c r="A24" s="2"/>
      <c r="B24" s="2"/>
      <c r="C24" s="2"/>
      <c r="D24" s="2"/>
      <c r="E24" s="2"/>
      <c r="F24" s="2"/>
      <c r="G24" s="18"/>
      <c r="H24" s="18"/>
      <c r="I24" s="2"/>
      <c r="J24" s="2"/>
      <c r="K24" s="2"/>
      <c r="L24" s="2"/>
    </row>
    <row r="25" spans="1:12" ht="21" customHeight="1">
      <c r="A25" s="2"/>
      <c r="B25" s="2"/>
      <c r="C25" s="2"/>
      <c r="D25" s="2"/>
      <c r="E25" s="2"/>
      <c r="F25" s="2"/>
      <c r="G25" s="19" t="s">
        <v>4</v>
      </c>
      <c r="H25" s="19"/>
      <c r="I25" s="19"/>
      <c r="J25" s="19"/>
      <c r="K25" s="19"/>
      <c r="L25" s="19"/>
    </row>
  </sheetData>
  <sheetProtection selectLockedCells="1" selectUnlockedCells="1"/>
  <mergeCells count="3">
    <mergeCell ref="A12:L12"/>
    <mergeCell ref="A19:G20"/>
    <mergeCell ref="G25:L25"/>
  </mergeCells>
  <printOptions horizontalCentered="1"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4"/>
  <sheetViews>
    <sheetView showGridLines="0" tabSelected="1" zoomScale="80" zoomScaleNormal="80" workbookViewId="0" topLeftCell="A1">
      <pane xSplit="4" topLeftCell="E1" activePane="topRight" state="frozen"/>
      <selection pane="topLeft" activeCell="A1" sqref="A1"/>
      <selection pane="topRight" activeCell="Q44" sqref="Q44"/>
    </sheetView>
  </sheetViews>
  <sheetFormatPr defaultColWidth="9.00390625" defaultRowHeight="16.5"/>
  <cols>
    <col min="1" max="1" width="6.625" style="20" customWidth="1"/>
    <col min="2" max="2" width="7.00390625" style="20" customWidth="1"/>
    <col min="3" max="3" width="17.75390625" style="20" customWidth="1"/>
    <col min="4" max="4" width="0.37109375" style="20" customWidth="1"/>
    <col min="5" max="16" width="9.75390625" style="20" customWidth="1"/>
    <col min="17" max="17" width="13.00390625" style="20" customWidth="1"/>
    <col min="18" max="18" width="0.37109375" style="21" customWidth="1"/>
    <col min="19" max="19" width="11.125" style="20" customWidth="1"/>
    <col min="20" max="20" width="9.75390625" style="22" customWidth="1"/>
    <col min="21" max="21" width="10.50390625" style="20" customWidth="1"/>
    <col min="22" max="22" width="9.125" style="20" customWidth="1"/>
    <col min="23" max="16384" width="9.00390625" style="20" customWidth="1"/>
  </cols>
  <sheetData>
    <row r="1" spans="1:21" s="27" customFormat="1" ht="30.75" customHeight="1">
      <c r="A1" s="23" t="s">
        <v>5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6" t="s">
        <v>6</v>
      </c>
    </row>
    <row r="2" spans="17:21" ht="4.5" customHeight="1">
      <c r="Q2" s="28"/>
      <c r="R2" s="29"/>
      <c r="S2" s="28"/>
      <c r="T2" s="30"/>
      <c r="U2" s="28"/>
    </row>
    <row r="3" spans="5:21" ht="20.25" customHeight="1">
      <c r="E3" s="31" t="s">
        <v>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3" t="s">
        <v>8</v>
      </c>
      <c r="T3" s="33"/>
      <c r="U3" s="33"/>
    </row>
    <row r="4" spans="1:21" ht="12.75">
      <c r="A4" s="34" t="s">
        <v>9</v>
      </c>
      <c r="B4" s="34"/>
      <c r="C4" s="34"/>
      <c r="D4" s="35"/>
      <c r="E4" s="36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7" t="s">
        <v>18</v>
      </c>
      <c r="N4" s="37" t="s">
        <v>19</v>
      </c>
      <c r="O4" s="37" t="s">
        <v>20</v>
      </c>
      <c r="P4" s="37" t="s">
        <v>21</v>
      </c>
      <c r="Q4" s="37" t="s">
        <v>9</v>
      </c>
      <c r="R4" s="38"/>
      <c r="S4" s="37" t="s">
        <v>22</v>
      </c>
      <c r="T4" s="37" t="s">
        <v>23</v>
      </c>
      <c r="U4" s="37" t="s">
        <v>24</v>
      </c>
    </row>
    <row r="5" spans="1:21" ht="2.25" customHeight="1">
      <c r="A5" s="35"/>
      <c r="B5" s="35"/>
      <c r="C5" s="35"/>
      <c r="D5" s="35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35"/>
      <c r="R5" s="35"/>
      <c r="S5" s="35"/>
      <c r="T5" s="41"/>
      <c r="U5" s="35"/>
    </row>
    <row r="6" spans="1:21" ht="15.75" customHeight="1">
      <c r="A6" s="42" t="s">
        <v>9</v>
      </c>
      <c r="B6" s="43" t="s">
        <v>25</v>
      </c>
      <c r="C6" s="44" t="s">
        <v>26</v>
      </c>
      <c r="D6" s="35">
        <f>D20+D32</f>
        <v>0</v>
      </c>
      <c r="E6" s="45">
        <f>E20+E32+E41</f>
        <v>1819</v>
      </c>
      <c r="F6" s="45">
        <f aca="true" t="shared" si="0" ref="F6:P6">F20+F32+F41</f>
        <v>1433</v>
      </c>
      <c r="G6" s="45">
        <f t="shared" si="0"/>
        <v>1568</v>
      </c>
      <c r="H6" s="45">
        <f t="shared" si="0"/>
        <v>1499</v>
      </c>
      <c r="I6" s="45">
        <f t="shared" si="0"/>
        <v>1603</v>
      </c>
      <c r="J6" s="45">
        <f t="shared" si="0"/>
        <v>1374</v>
      </c>
      <c r="K6" s="45">
        <f t="shared" si="0"/>
        <v>1637</v>
      </c>
      <c r="L6" s="45">
        <f t="shared" si="0"/>
        <v>1283</v>
      </c>
      <c r="M6" s="45">
        <f t="shared" si="0"/>
        <v>1022</v>
      </c>
      <c r="N6" s="45">
        <f t="shared" si="0"/>
        <v>1500</v>
      </c>
      <c r="O6" s="45">
        <f t="shared" si="0"/>
        <v>1671</v>
      </c>
      <c r="P6" s="45">
        <f t="shared" si="0"/>
        <v>1429</v>
      </c>
      <c r="Q6" s="46">
        <f>SUM(E6:P6)</f>
        <v>17838</v>
      </c>
      <c r="R6" s="47"/>
      <c r="S6" s="46">
        <f>S20+S32</f>
        <v>1255</v>
      </c>
      <c r="T6" s="48">
        <f>P6/S6-1</f>
        <v>0.1386454183266932</v>
      </c>
      <c r="U6" s="46">
        <f>U20+U32</f>
        <v>1154</v>
      </c>
    </row>
    <row r="7" spans="1:21" ht="15.75" customHeight="1">
      <c r="A7" s="49"/>
      <c r="B7" s="43"/>
      <c r="C7" s="50" t="s">
        <v>27</v>
      </c>
      <c r="D7" s="35"/>
      <c r="E7" s="51">
        <f aca="true" t="shared" si="1" ref="E7:E12">E21+E33</f>
        <v>1480</v>
      </c>
      <c r="F7" s="51">
        <f aca="true" t="shared" si="2" ref="F7:P7">F21+F33</f>
        <v>1246</v>
      </c>
      <c r="G7" s="51">
        <f t="shared" si="2"/>
        <v>916</v>
      </c>
      <c r="H7" s="51">
        <f t="shared" si="2"/>
        <v>1391</v>
      </c>
      <c r="I7" s="51">
        <f t="shared" si="2"/>
        <v>1386</v>
      </c>
      <c r="J7" s="51">
        <f t="shared" si="2"/>
        <v>1749</v>
      </c>
      <c r="K7" s="51">
        <f t="shared" si="2"/>
        <v>1439</v>
      </c>
      <c r="L7" s="51">
        <f t="shared" si="2"/>
        <v>1185</v>
      </c>
      <c r="M7" s="51">
        <f t="shared" si="2"/>
        <v>1495</v>
      </c>
      <c r="N7" s="51">
        <f t="shared" si="2"/>
        <v>1369</v>
      </c>
      <c r="O7" s="51">
        <f t="shared" si="2"/>
        <v>1255</v>
      </c>
      <c r="P7" s="51">
        <f t="shared" si="2"/>
        <v>424</v>
      </c>
      <c r="Q7" s="52">
        <f aca="true" t="shared" si="3" ref="Q7:Q15">SUM(E7:P7)</f>
        <v>15335</v>
      </c>
      <c r="R7" s="47"/>
      <c r="S7" s="52">
        <f aca="true" t="shared" si="4" ref="S7:U12">S21+S33</f>
        <v>271</v>
      </c>
      <c r="T7" s="53">
        <f aca="true" t="shared" si="5" ref="T7:T15">P7/S7-1</f>
        <v>0.5645756457564575</v>
      </c>
      <c r="U7" s="52">
        <f t="shared" si="4"/>
        <v>1560</v>
      </c>
    </row>
    <row r="8" spans="1:21" ht="15.75" customHeight="1">
      <c r="A8" s="49"/>
      <c r="B8" s="43"/>
      <c r="C8" s="50" t="s">
        <v>28</v>
      </c>
      <c r="D8" s="35"/>
      <c r="E8" s="51">
        <f t="shared" si="1"/>
        <v>2</v>
      </c>
      <c r="F8" s="51">
        <f aca="true" t="shared" si="6" ref="F8:P8">F22+F34</f>
        <v>0</v>
      </c>
      <c r="G8" s="51">
        <f t="shared" si="6"/>
        <v>0</v>
      </c>
      <c r="H8" s="51">
        <f t="shared" si="6"/>
        <v>0</v>
      </c>
      <c r="I8" s="51">
        <f t="shared" si="6"/>
        <v>0</v>
      </c>
      <c r="J8" s="51">
        <f t="shared" si="6"/>
        <v>5</v>
      </c>
      <c r="K8" s="51">
        <f t="shared" si="6"/>
        <v>62</v>
      </c>
      <c r="L8" s="51">
        <f t="shared" si="6"/>
        <v>453</v>
      </c>
      <c r="M8" s="51">
        <f t="shared" si="6"/>
        <v>184</v>
      </c>
      <c r="N8" s="51">
        <f t="shared" si="6"/>
        <v>464</v>
      </c>
      <c r="O8" s="51">
        <f t="shared" si="6"/>
        <v>117</v>
      </c>
      <c r="P8" s="51">
        <f t="shared" si="6"/>
        <v>194</v>
      </c>
      <c r="Q8" s="52">
        <f t="shared" si="3"/>
        <v>1481</v>
      </c>
      <c r="R8" s="47"/>
      <c r="S8" s="52">
        <f t="shared" si="4"/>
        <v>220</v>
      </c>
      <c r="T8" s="53">
        <f t="shared" si="5"/>
        <v>-0.11818181818181817</v>
      </c>
      <c r="U8" s="52">
        <f t="shared" si="4"/>
        <v>526</v>
      </c>
    </row>
    <row r="9" spans="1:21" ht="15.75" customHeight="1">
      <c r="A9" s="49"/>
      <c r="B9" s="43"/>
      <c r="C9" s="50" t="s">
        <v>29</v>
      </c>
      <c r="D9" s="35"/>
      <c r="E9" s="51">
        <f t="shared" si="1"/>
        <v>4412</v>
      </c>
      <c r="F9" s="51">
        <f aca="true" t="shared" si="7" ref="F9:P9">F23+F35</f>
        <v>3928</v>
      </c>
      <c r="G9" s="51">
        <f t="shared" si="7"/>
        <v>3914</v>
      </c>
      <c r="H9" s="51">
        <f t="shared" si="7"/>
        <v>5152</v>
      </c>
      <c r="I9" s="51">
        <f t="shared" si="7"/>
        <v>4692</v>
      </c>
      <c r="J9" s="51">
        <f t="shared" si="7"/>
        <v>4515</v>
      </c>
      <c r="K9" s="51">
        <f t="shared" si="7"/>
        <v>4540</v>
      </c>
      <c r="L9" s="51">
        <f t="shared" si="7"/>
        <v>4562</v>
      </c>
      <c r="M9" s="51">
        <f t="shared" si="7"/>
        <v>4130</v>
      </c>
      <c r="N9" s="51">
        <f t="shared" si="7"/>
        <v>5997</v>
      </c>
      <c r="O9" s="51">
        <f t="shared" si="7"/>
        <v>5537</v>
      </c>
      <c r="P9" s="51">
        <f t="shared" si="7"/>
        <v>5375</v>
      </c>
      <c r="Q9" s="52">
        <f t="shared" si="3"/>
        <v>56754</v>
      </c>
      <c r="R9" s="47"/>
      <c r="S9" s="52">
        <f t="shared" si="4"/>
        <v>5439</v>
      </c>
      <c r="T9" s="53">
        <f t="shared" si="5"/>
        <v>-0.011766868909726003</v>
      </c>
      <c r="U9" s="52">
        <f t="shared" si="4"/>
        <v>2966</v>
      </c>
    </row>
    <row r="10" spans="1:21" ht="15.75" customHeight="1">
      <c r="A10" s="49"/>
      <c r="B10" s="54" t="s">
        <v>30</v>
      </c>
      <c r="C10" s="55" t="s">
        <v>31</v>
      </c>
      <c r="D10" s="35"/>
      <c r="E10" s="56">
        <f t="shared" si="1"/>
        <v>2530</v>
      </c>
      <c r="F10" s="56">
        <f aca="true" t="shared" si="8" ref="F10:P10">F24+F36</f>
        <v>2043</v>
      </c>
      <c r="G10" s="56">
        <f t="shared" si="8"/>
        <v>2894</v>
      </c>
      <c r="H10" s="56">
        <f t="shared" si="8"/>
        <v>2776</v>
      </c>
      <c r="I10" s="56">
        <f t="shared" si="8"/>
        <v>2949</v>
      </c>
      <c r="J10" s="56">
        <f t="shared" si="8"/>
        <v>3423</v>
      </c>
      <c r="K10" s="56">
        <f t="shared" si="8"/>
        <v>3071</v>
      </c>
      <c r="L10" s="56">
        <f t="shared" si="8"/>
        <v>2606</v>
      </c>
      <c r="M10" s="56">
        <f t="shared" si="8"/>
        <v>2177</v>
      </c>
      <c r="N10" s="56">
        <f t="shared" si="8"/>
        <v>3305</v>
      </c>
      <c r="O10" s="56">
        <f t="shared" si="8"/>
        <v>3738</v>
      </c>
      <c r="P10" s="56">
        <f t="shared" si="8"/>
        <v>3889</v>
      </c>
      <c r="Q10" s="47">
        <f t="shared" si="3"/>
        <v>35401</v>
      </c>
      <c r="R10" s="47"/>
      <c r="S10" s="47">
        <f t="shared" si="4"/>
        <v>3371</v>
      </c>
      <c r="T10" s="57">
        <f t="shared" si="5"/>
        <v>0.15366360130525059</v>
      </c>
      <c r="U10" s="47">
        <f t="shared" si="4"/>
        <v>1468</v>
      </c>
    </row>
    <row r="11" spans="1:21" ht="15.75" customHeight="1">
      <c r="A11" s="49"/>
      <c r="B11" s="58" t="s">
        <v>32</v>
      </c>
      <c r="C11" s="50" t="s">
        <v>33</v>
      </c>
      <c r="D11" s="35"/>
      <c r="E11" s="51">
        <f t="shared" si="1"/>
        <v>108</v>
      </c>
      <c r="F11" s="51">
        <f aca="true" t="shared" si="9" ref="F11:P11">F25+F37</f>
        <v>988</v>
      </c>
      <c r="G11" s="51">
        <f t="shared" si="9"/>
        <v>1184</v>
      </c>
      <c r="H11" s="51">
        <f t="shared" si="9"/>
        <v>1526</v>
      </c>
      <c r="I11" s="51">
        <f t="shared" si="9"/>
        <v>1738</v>
      </c>
      <c r="J11" s="51">
        <f t="shared" si="9"/>
        <v>1527</v>
      </c>
      <c r="K11" s="51">
        <f t="shared" si="9"/>
        <v>1532</v>
      </c>
      <c r="L11" s="51">
        <f t="shared" si="9"/>
        <v>1275</v>
      </c>
      <c r="M11" s="51">
        <f t="shared" si="9"/>
        <v>1218</v>
      </c>
      <c r="N11" s="51">
        <f t="shared" si="9"/>
        <v>1350</v>
      </c>
      <c r="O11" s="51">
        <f t="shared" si="9"/>
        <v>1510</v>
      </c>
      <c r="P11" s="51">
        <f t="shared" si="9"/>
        <v>1595</v>
      </c>
      <c r="Q11" s="52">
        <f t="shared" si="3"/>
        <v>15551</v>
      </c>
      <c r="R11" s="47"/>
      <c r="S11" s="52">
        <f t="shared" si="4"/>
        <v>271</v>
      </c>
      <c r="T11" s="53">
        <f t="shared" si="5"/>
        <v>4.885608856088561</v>
      </c>
      <c r="U11" s="52">
        <f t="shared" si="4"/>
        <v>309</v>
      </c>
    </row>
    <row r="12" spans="1:21" ht="15.75" customHeight="1">
      <c r="A12" s="49"/>
      <c r="B12" s="59" t="s">
        <v>34</v>
      </c>
      <c r="C12" s="55" t="s">
        <v>35</v>
      </c>
      <c r="D12" s="35"/>
      <c r="E12" s="56">
        <f t="shared" si="1"/>
        <v>163</v>
      </c>
      <c r="F12" s="56">
        <f aca="true" t="shared" si="10" ref="F12:P12">F26+F38</f>
        <v>139</v>
      </c>
      <c r="G12" s="56">
        <f t="shared" si="10"/>
        <v>146</v>
      </c>
      <c r="H12" s="56">
        <f t="shared" si="10"/>
        <v>167</v>
      </c>
      <c r="I12" s="56">
        <f t="shared" si="10"/>
        <v>191</v>
      </c>
      <c r="J12" s="56">
        <f t="shared" si="10"/>
        <v>156</v>
      </c>
      <c r="K12" s="56">
        <f t="shared" si="10"/>
        <v>154</v>
      </c>
      <c r="L12" s="56">
        <f t="shared" si="10"/>
        <v>138</v>
      </c>
      <c r="M12" s="56">
        <f t="shared" si="10"/>
        <v>129</v>
      </c>
      <c r="N12" s="56">
        <f t="shared" si="10"/>
        <v>179</v>
      </c>
      <c r="O12" s="56">
        <f t="shared" si="10"/>
        <v>185</v>
      </c>
      <c r="P12" s="56">
        <f t="shared" si="10"/>
        <v>213</v>
      </c>
      <c r="Q12" s="47">
        <f t="shared" si="3"/>
        <v>1960</v>
      </c>
      <c r="R12" s="47"/>
      <c r="S12" s="47">
        <f t="shared" si="4"/>
        <v>365</v>
      </c>
      <c r="T12" s="57">
        <f t="shared" si="5"/>
        <v>-0.4164383561643835</v>
      </c>
      <c r="U12" s="47">
        <f t="shared" si="4"/>
        <v>384</v>
      </c>
    </row>
    <row r="13" spans="1:21" ht="15.75" customHeight="1">
      <c r="A13" s="49"/>
      <c r="B13" s="59"/>
      <c r="C13" s="60" t="s">
        <v>36</v>
      </c>
      <c r="D13" s="35"/>
      <c r="E13" s="56">
        <f>E27</f>
        <v>106</v>
      </c>
      <c r="F13" s="56">
        <f aca="true" t="shared" si="11" ref="F13:P13">F27</f>
        <v>107</v>
      </c>
      <c r="G13" s="56">
        <f t="shared" si="11"/>
        <v>139</v>
      </c>
      <c r="H13" s="56">
        <f t="shared" si="11"/>
        <v>96</v>
      </c>
      <c r="I13" s="56">
        <f t="shared" si="11"/>
        <v>171</v>
      </c>
      <c r="J13" s="56">
        <f t="shared" si="11"/>
        <v>109</v>
      </c>
      <c r="K13" s="56">
        <f t="shared" si="11"/>
        <v>101</v>
      </c>
      <c r="L13" s="56">
        <f t="shared" si="11"/>
        <v>108</v>
      </c>
      <c r="M13" s="56">
        <f t="shared" si="11"/>
        <v>81</v>
      </c>
      <c r="N13" s="56">
        <f t="shared" si="11"/>
        <v>80</v>
      </c>
      <c r="O13" s="56">
        <f t="shared" si="11"/>
        <v>79</v>
      </c>
      <c r="P13" s="56">
        <f t="shared" si="11"/>
        <v>152</v>
      </c>
      <c r="Q13" s="47">
        <f t="shared" si="3"/>
        <v>1329</v>
      </c>
      <c r="R13" s="47"/>
      <c r="S13" s="47">
        <f>S27</f>
        <v>247</v>
      </c>
      <c r="T13" s="57">
        <f t="shared" si="5"/>
        <v>-0.3846153846153846</v>
      </c>
      <c r="U13" s="47">
        <f>U27</f>
        <v>298</v>
      </c>
    </row>
    <row r="14" spans="1:21" ht="15.75" customHeight="1">
      <c r="A14" s="61"/>
      <c r="B14" s="62" t="s">
        <v>37</v>
      </c>
      <c r="C14" s="62"/>
      <c r="D14" s="35"/>
      <c r="E14" s="63">
        <f>E28+E39</f>
        <v>10044</v>
      </c>
      <c r="F14" s="63">
        <f aca="true" t="shared" si="12" ref="F14:P14">F28+F39</f>
        <v>9344</v>
      </c>
      <c r="G14" s="63">
        <f t="shared" si="12"/>
        <v>10329</v>
      </c>
      <c r="H14" s="63">
        <f t="shared" si="12"/>
        <v>12247</v>
      </c>
      <c r="I14" s="63">
        <f t="shared" si="12"/>
        <v>12406</v>
      </c>
      <c r="J14" s="63">
        <f t="shared" si="12"/>
        <v>12612</v>
      </c>
      <c r="K14" s="63">
        <f>K28+K39</f>
        <v>12284</v>
      </c>
      <c r="L14" s="63">
        <f t="shared" si="12"/>
        <v>11610</v>
      </c>
      <c r="M14" s="63">
        <f t="shared" si="12"/>
        <v>10436</v>
      </c>
      <c r="N14" s="63">
        <f t="shared" si="12"/>
        <v>14244</v>
      </c>
      <c r="O14" s="63">
        <f t="shared" si="12"/>
        <v>13955</v>
      </c>
      <c r="P14" s="63">
        <f t="shared" si="12"/>
        <v>13199</v>
      </c>
      <c r="Q14" s="64">
        <f t="shared" si="3"/>
        <v>142710</v>
      </c>
      <c r="R14" s="47"/>
      <c r="S14" s="65">
        <f>SUM(S6:S13)</f>
        <v>11439</v>
      </c>
      <c r="T14" s="66">
        <f t="shared" si="5"/>
        <v>0.15385960311216018</v>
      </c>
      <c r="U14" s="65">
        <f>SUM(U6:U13)</f>
        <v>8665</v>
      </c>
    </row>
    <row r="15" spans="1:21" ht="15.75" customHeight="1">
      <c r="A15" s="67"/>
      <c r="B15" s="68" t="s">
        <v>38</v>
      </c>
      <c r="C15" s="68"/>
      <c r="D15" s="69"/>
      <c r="E15" s="70">
        <f aca="true" t="shared" si="13" ref="E15:P15">E14+E42</f>
        <v>10620</v>
      </c>
      <c r="F15" s="70">
        <f t="shared" si="13"/>
        <v>9884</v>
      </c>
      <c r="G15" s="70">
        <f t="shared" si="13"/>
        <v>10761</v>
      </c>
      <c r="H15" s="70">
        <f t="shared" si="13"/>
        <v>12607</v>
      </c>
      <c r="I15" s="70">
        <f t="shared" si="13"/>
        <v>12730</v>
      </c>
      <c r="J15" s="70">
        <f t="shared" si="13"/>
        <v>12858</v>
      </c>
      <c r="K15" s="70">
        <f t="shared" si="13"/>
        <v>12536</v>
      </c>
      <c r="L15" s="70">
        <f t="shared" si="13"/>
        <v>11610</v>
      </c>
      <c r="M15" s="70">
        <f t="shared" si="13"/>
        <v>10436</v>
      </c>
      <c r="N15" s="70">
        <f t="shared" si="13"/>
        <v>14244</v>
      </c>
      <c r="O15" s="70">
        <f t="shared" si="13"/>
        <v>14092</v>
      </c>
      <c r="P15" s="70">
        <f t="shared" si="13"/>
        <v>13271</v>
      </c>
      <c r="Q15" s="71">
        <f t="shared" si="3"/>
        <v>145649</v>
      </c>
      <c r="R15" s="72"/>
      <c r="S15" s="71">
        <f>S14+S42</f>
        <v>11871</v>
      </c>
      <c r="T15" s="73">
        <f t="shared" si="5"/>
        <v>0.11793446213461367</v>
      </c>
      <c r="U15" s="71">
        <f>U14+U42</f>
        <v>8665</v>
      </c>
    </row>
    <row r="16" spans="1:21" ht="12" customHeight="1">
      <c r="A16" s="74"/>
      <c r="B16" s="74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76"/>
      <c r="T16" s="78"/>
      <c r="U16" s="76"/>
    </row>
    <row r="17" spans="1:21" ht="12" customHeight="1">
      <c r="A17" s="79"/>
      <c r="B17" s="79"/>
      <c r="C17" s="79"/>
      <c r="D17" s="35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80"/>
      <c r="U17" s="77"/>
    </row>
    <row r="18" spans="1:21" ht="12.75">
      <c r="A18" s="34" t="s">
        <v>39</v>
      </c>
      <c r="B18" s="34"/>
      <c r="C18" s="34"/>
      <c r="D18" s="35"/>
      <c r="E18" s="36" t="s">
        <v>10</v>
      </c>
      <c r="F18" s="37" t="s">
        <v>11</v>
      </c>
      <c r="G18" s="37" t="s">
        <v>12</v>
      </c>
      <c r="H18" s="37" t="s">
        <v>13</v>
      </c>
      <c r="I18" s="37" t="s">
        <v>14</v>
      </c>
      <c r="J18" s="37" t="s">
        <v>15</v>
      </c>
      <c r="K18" s="37" t="s">
        <v>16</v>
      </c>
      <c r="L18" s="37" t="s">
        <v>17</v>
      </c>
      <c r="M18" s="37" t="s">
        <v>18</v>
      </c>
      <c r="N18" s="37" t="s">
        <v>19</v>
      </c>
      <c r="O18" s="37" t="s">
        <v>20</v>
      </c>
      <c r="P18" s="37" t="s">
        <v>21</v>
      </c>
      <c r="Q18" s="37" t="s">
        <v>9</v>
      </c>
      <c r="R18" s="38"/>
      <c r="S18" s="37" t="s">
        <v>22</v>
      </c>
      <c r="T18" s="37" t="s">
        <v>23</v>
      </c>
      <c r="U18" s="37" t="s">
        <v>24</v>
      </c>
    </row>
    <row r="19" spans="1:21" ht="2.25" customHeight="1">
      <c r="A19" s="35"/>
      <c r="B19" s="35"/>
      <c r="C19" s="35"/>
      <c r="D19" s="35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80"/>
      <c r="U19" s="77"/>
    </row>
    <row r="20" spans="1:21" ht="15.75" customHeight="1">
      <c r="A20" s="42" t="s">
        <v>40</v>
      </c>
      <c r="B20" s="43" t="s">
        <v>25</v>
      </c>
      <c r="C20" s="44" t="s">
        <v>26</v>
      </c>
      <c r="D20" s="35"/>
      <c r="E20" s="45">
        <f>Data!E20</f>
        <v>503</v>
      </c>
      <c r="F20" s="45">
        <f>Data!F20</f>
        <v>475</v>
      </c>
      <c r="G20" s="45">
        <f>Data!G20</f>
        <v>483</v>
      </c>
      <c r="H20" s="45">
        <f>Data!H20</f>
        <v>553</v>
      </c>
      <c r="I20" s="45">
        <v>700</v>
      </c>
      <c r="J20" s="45">
        <v>638</v>
      </c>
      <c r="K20" s="45">
        <v>744</v>
      </c>
      <c r="L20" s="45">
        <v>589</v>
      </c>
      <c r="M20" s="45">
        <v>549</v>
      </c>
      <c r="N20" s="45">
        <v>726</v>
      </c>
      <c r="O20" s="45">
        <v>824</v>
      </c>
      <c r="P20" s="45">
        <v>824</v>
      </c>
      <c r="Q20" s="46">
        <f>SUM(E20:P20)</f>
        <v>7608</v>
      </c>
      <c r="R20" s="47"/>
      <c r="S20" s="46">
        <v>742</v>
      </c>
      <c r="T20" s="81">
        <f aca="true" t="shared" si="14" ref="T20:T28">P20/S20-1</f>
        <v>0.11051212938005395</v>
      </c>
      <c r="U20" s="46">
        <v>722</v>
      </c>
    </row>
    <row r="21" spans="1:21" ht="15.75" customHeight="1">
      <c r="A21" s="49"/>
      <c r="B21" s="43"/>
      <c r="C21" s="50" t="s">
        <v>27</v>
      </c>
      <c r="D21" s="35"/>
      <c r="E21" s="51">
        <f>Data!E26</f>
        <v>0</v>
      </c>
      <c r="F21" s="51">
        <f>Data!F26</f>
        <v>0</v>
      </c>
      <c r="G21" s="51">
        <f>Data!G26</f>
        <v>0</v>
      </c>
      <c r="H21" s="51">
        <f>Data!H26</f>
        <v>0</v>
      </c>
      <c r="I21" s="51">
        <f>Data!I26</f>
        <v>0</v>
      </c>
      <c r="J21" s="51">
        <f>Data!J26</f>
        <v>0</v>
      </c>
      <c r="K21" s="51">
        <f>Data!K26</f>
        <v>0</v>
      </c>
      <c r="L21" s="51">
        <f>Data!L26</f>
        <v>0</v>
      </c>
      <c r="M21" s="51">
        <f>Data!M26</f>
        <v>0</v>
      </c>
      <c r="N21" s="51">
        <f>Data!N26</f>
        <v>0</v>
      </c>
      <c r="O21" s="51"/>
      <c r="P21" s="51"/>
      <c r="Q21" s="52">
        <f aca="true" t="shared" si="15" ref="Q21:Q28">SUM(E21:P21)</f>
        <v>0</v>
      </c>
      <c r="R21" s="47"/>
      <c r="S21" s="52"/>
      <c r="T21" s="82"/>
      <c r="U21" s="52">
        <v>6</v>
      </c>
    </row>
    <row r="22" spans="1:21" ht="15.75" customHeight="1">
      <c r="A22" s="49"/>
      <c r="B22" s="43"/>
      <c r="C22" s="50" t="s">
        <v>28</v>
      </c>
      <c r="D22" s="35"/>
      <c r="E22" s="51">
        <f>Data!E23</f>
        <v>0</v>
      </c>
      <c r="F22" s="51">
        <f>Data!F23</f>
        <v>0</v>
      </c>
      <c r="G22" s="51">
        <f>Data!G23</f>
        <v>0</v>
      </c>
      <c r="H22" s="51">
        <f>Data!H23</f>
        <v>0</v>
      </c>
      <c r="I22" s="51">
        <f>Data!I23</f>
        <v>0</v>
      </c>
      <c r="J22" s="51">
        <f>Data!J23</f>
        <v>0</v>
      </c>
      <c r="K22" s="51">
        <f>Data!K23</f>
        <v>0</v>
      </c>
      <c r="L22" s="51">
        <f>Data!L23</f>
        <v>0</v>
      </c>
      <c r="M22" s="51">
        <f>Data!M23</f>
        <v>0</v>
      </c>
      <c r="N22" s="51">
        <f>Data!N23</f>
        <v>0</v>
      </c>
      <c r="O22" s="51"/>
      <c r="P22" s="51"/>
      <c r="Q22" s="52">
        <f t="shared" si="15"/>
        <v>0</v>
      </c>
      <c r="R22" s="47"/>
      <c r="S22" s="52"/>
      <c r="T22" s="82"/>
      <c r="U22" s="52"/>
    </row>
    <row r="23" spans="1:21" ht="15.75" customHeight="1">
      <c r="A23" s="49"/>
      <c r="B23" s="43"/>
      <c r="C23" s="50" t="s">
        <v>29</v>
      </c>
      <c r="D23" s="35"/>
      <c r="E23" s="51">
        <f>Data!E5</f>
        <v>1435</v>
      </c>
      <c r="F23" s="51">
        <f>Data!F5</f>
        <v>1301</v>
      </c>
      <c r="G23" s="51">
        <f>Data!G5</f>
        <v>1585</v>
      </c>
      <c r="H23" s="51">
        <f>Data!H5</f>
        <v>1493</v>
      </c>
      <c r="I23" s="51">
        <v>1377</v>
      </c>
      <c r="J23" s="51">
        <v>1219</v>
      </c>
      <c r="K23" s="51">
        <v>1581</v>
      </c>
      <c r="L23" s="51">
        <v>1799</v>
      </c>
      <c r="M23" s="51">
        <v>1631</v>
      </c>
      <c r="N23" s="51">
        <v>2037</v>
      </c>
      <c r="O23" s="51">
        <v>1890</v>
      </c>
      <c r="P23" s="51">
        <v>1969</v>
      </c>
      <c r="Q23" s="52">
        <f t="shared" si="15"/>
        <v>19317</v>
      </c>
      <c r="R23" s="47"/>
      <c r="S23" s="52">
        <v>2313</v>
      </c>
      <c r="T23" s="82">
        <f t="shared" si="14"/>
        <v>-0.14872460008646782</v>
      </c>
      <c r="U23" s="52">
        <v>1223</v>
      </c>
    </row>
    <row r="24" spans="1:21" ht="15.75" customHeight="1">
      <c r="A24" s="49"/>
      <c r="B24" s="54" t="s">
        <v>30</v>
      </c>
      <c r="C24" s="55" t="s">
        <v>31</v>
      </c>
      <c r="D24" s="35"/>
      <c r="E24" s="56">
        <f>Data!E29</f>
        <v>1733</v>
      </c>
      <c r="F24" s="56">
        <f>Data!F29</f>
        <v>1436</v>
      </c>
      <c r="G24" s="56">
        <f>Data!G29</f>
        <v>1534</v>
      </c>
      <c r="H24" s="56">
        <f>Data!H29</f>
        <v>1690</v>
      </c>
      <c r="I24" s="56">
        <v>1768</v>
      </c>
      <c r="J24" s="56">
        <v>2436</v>
      </c>
      <c r="K24" s="56">
        <v>2000</v>
      </c>
      <c r="L24" s="56">
        <v>1696</v>
      </c>
      <c r="M24" s="56">
        <v>1436</v>
      </c>
      <c r="N24" s="56">
        <v>2377</v>
      </c>
      <c r="O24" s="56">
        <v>2901</v>
      </c>
      <c r="P24" s="56">
        <v>2428</v>
      </c>
      <c r="Q24" s="47">
        <f t="shared" si="15"/>
        <v>23435</v>
      </c>
      <c r="R24" s="47"/>
      <c r="S24" s="47">
        <v>1510</v>
      </c>
      <c r="T24" s="83">
        <f t="shared" si="14"/>
        <v>0.6079470198675496</v>
      </c>
      <c r="U24" s="47">
        <v>657</v>
      </c>
    </row>
    <row r="25" spans="1:21" ht="15.75" customHeight="1">
      <c r="A25" s="49"/>
      <c r="B25" s="58" t="s">
        <v>32</v>
      </c>
      <c r="C25" s="50" t="s">
        <v>33</v>
      </c>
      <c r="D25" s="35"/>
      <c r="E25" s="51">
        <f>Data!E8</f>
        <v>106</v>
      </c>
      <c r="F25" s="51">
        <f>Data!F8</f>
        <v>882</v>
      </c>
      <c r="G25" s="51">
        <f>Data!G8</f>
        <v>1043</v>
      </c>
      <c r="H25" s="51">
        <f>Data!H8</f>
        <v>1117</v>
      </c>
      <c r="I25" s="51">
        <v>1073</v>
      </c>
      <c r="J25" s="51">
        <v>1054</v>
      </c>
      <c r="K25" s="51">
        <v>1196</v>
      </c>
      <c r="L25" s="51">
        <v>835</v>
      </c>
      <c r="M25" s="51">
        <v>613</v>
      </c>
      <c r="N25" s="51">
        <v>806</v>
      </c>
      <c r="O25" s="51">
        <v>666</v>
      </c>
      <c r="P25" s="51">
        <v>1004</v>
      </c>
      <c r="Q25" s="52">
        <f t="shared" si="15"/>
        <v>10395</v>
      </c>
      <c r="R25" s="47"/>
      <c r="S25" s="52">
        <v>205</v>
      </c>
      <c r="T25" s="82">
        <f t="shared" si="14"/>
        <v>3.897560975609756</v>
      </c>
      <c r="U25" s="52">
        <v>213</v>
      </c>
    </row>
    <row r="26" spans="1:21" ht="15.75" customHeight="1">
      <c r="A26" s="49"/>
      <c r="B26" s="59" t="s">
        <v>34</v>
      </c>
      <c r="C26" s="55" t="s">
        <v>35</v>
      </c>
      <c r="D26" s="35"/>
      <c r="E26" s="56">
        <f>Data!E14</f>
        <v>152</v>
      </c>
      <c r="F26" s="56">
        <f>Data!F14</f>
        <v>133</v>
      </c>
      <c r="G26" s="56">
        <f>Data!G14</f>
        <v>140</v>
      </c>
      <c r="H26" s="56">
        <f>Data!H14</f>
        <v>166</v>
      </c>
      <c r="I26" s="56">
        <v>181</v>
      </c>
      <c r="J26" s="56">
        <v>152</v>
      </c>
      <c r="K26" s="56">
        <v>146</v>
      </c>
      <c r="L26" s="56">
        <v>131</v>
      </c>
      <c r="M26" s="56">
        <v>122</v>
      </c>
      <c r="N26" s="56">
        <v>176</v>
      </c>
      <c r="O26" s="56">
        <v>180</v>
      </c>
      <c r="P26" s="56">
        <v>207</v>
      </c>
      <c r="Q26" s="47">
        <f t="shared" si="15"/>
        <v>1886</v>
      </c>
      <c r="R26" s="47"/>
      <c r="S26" s="47">
        <v>348</v>
      </c>
      <c r="T26" s="83">
        <f t="shared" si="14"/>
        <v>-0.4051724137931034</v>
      </c>
      <c r="U26" s="47">
        <v>383</v>
      </c>
    </row>
    <row r="27" spans="1:21" ht="15.75" customHeight="1">
      <c r="A27" s="49"/>
      <c r="B27" s="59"/>
      <c r="C27" s="60" t="s">
        <v>36</v>
      </c>
      <c r="D27" s="35"/>
      <c r="E27" s="56">
        <f>Data!E11</f>
        <v>106</v>
      </c>
      <c r="F27" s="56">
        <f>Data!F11</f>
        <v>107</v>
      </c>
      <c r="G27" s="56">
        <f>Data!G11</f>
        <v>139</v>
      </c>
      <c r="H27" s="56">
        <f>Data!H11</f>
        <v>96</v>
      </c>
      <c r="I27" s="56">
        <v>171</v>
      </c>
      <c r="J27" s="56">
        <v>109</v>
      </c>
      <c r="K27" s="56">
        <v>101</v>
      </c>
      <c r="L27" s="56">
        <v>108</v>
      </c>
      <c r="M27" s="56">
        <v>81</v>
      </c>
      <c r="N27" s="56">
        <v>80</v>
      </c>
      <c r="O27" s="56">
        <v>79</v>
      </c>
      <c r="P27" s="56">
        <v>152</v>
      </c>
      <c r="Q27" s="47">
        <f t="shared" si="15"/>
        <v>1329</v>
      </c>
      <c r="R27" s="47"/>
      <c r="S27" s="47">
        <v>247</v>
      </c>
      <c r="T27" s="83">
        <f t="shared" si="14"/>
        <v>-0.3846153846153846</v>
      </c>
      <c r="U27" s="47">
        <v>298</v>
      </c>
    </row>
    <row r="28" spans="1:21" ht="15.75" customHeight="1">
      <c r="A28" s="67"/>
      <c r="B28" s="84" t="s">
        <v>41</v>
      </c>
      <c r="C28" s="84"/>
      <c r="D28" s="79"/>
      <c r="E28" s="85">
        <f>SUM(E20:E27)</f>
        <v>4035</v>
      </c>
      <c r="F28" s="85">
        <f aca="true" t="shared" si="16" ref="F28:P28">SUM(F20:F27)</f>
        <v>4334</v>
      </c>
      <c r="G28" s="85">
        <f t="shared" si="16"/>
        <v>4924</v>
      </c>
      <c r="H28" s="85">
        <f t="shared" si="16"/>
        <v>5115</v>
      </c>
      <c r="I28" s="85">
        <f t="shared" si="16"/>
        <v>5270</v>
      </c>
      <c r="J28" s="85">
        <f t="shared" si="16"/>
        <v>5608</v>
      </c>
      <c r="K28" s="85">
        <f t="shared" si="16"/>
        <v>5768</v>
      </c>
      <c r="L28" s="85">
        <f t="shared" si="16"/>
        <v>5158</v>
      </c>
      <c r="M28" s="85">
        <f t="shared" si="16"/>
        <v>4432</v>
      </c>
      <c r="N28" s="85">
        <f t="shared" si="16"/>
        <v>6202</v>
      </c>
      <c r="O28" s="85">
        <f t="shared" si="16"/>
        <v>6540</v>
      </c>
      <c r="P28" s="85">
        <f t="shared" si="16"/>
        <v>6584</v>
      </c>
      <c r="Q28" s="86">
        <f t="shared" si="15"/>
        <v>63970</v>
      </c>
      <c r="R28" s="87"/>
      <c r="S28" s="86">
        <f>SUM(S20:S27)</f>
        <v>5365</v>
      </c>
      <c r="T28" s="88">
        <f t="shared" si="14"/>
        <v>0.22721342031686853</v>
      </c>
      <c r="U28" s="86">
        <f>SUM(U20:U27)</f>
        <v>3502</v>
      </c>
    </row>
    <row r="29" spans="1:21" ht="12" customHeight="1">
      <c r="A29" s="79"/>
      <c r="B29" s="79"/>
      <c r="C29" s="79"/>
      <c r="D29" s="35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9"/>
      <c r="P29" s="77"/>
      <c r="Q29" s="90"/>
      <c r="R29" s="77"/>
      <c r="S29" s="91"/>
      <c r="T29" s="80"/>
      <c r="U29" s="77"/>
    </row>
    <row r="30" spans="1:21" ht="12.75">
      <c r="A30" s="34" t="s">
        <v>42</v>
      </c>
      <c r="B30" s="34"/>
      <c r="C30" s="34"/>
      <c r="D30" s="35"/>
      <c r="E30" s="36" t="s">
        <v>10</v>
      </c>
      <c r="F30" s="37" t="s">
        <v>11</v>
      </c>
      <c r="G30" s="37" t="s">
        <v>12</v>
      </c>
      <c r="H30" s="37" t="s">
        <v>13</v>
      </c>
      <c r="I30" s="37" t="s">
        <v>14</v>
      </c>
      <c r="J30" s="37" t="s">
        <v>15</v>
      </c>
      <c r="K30" s="37" t="s">
        <v>16</v>
      </c>
      <c r="L30" s="37" t="s">
        <v>17</v>
      </c>
      <c r="M30" s="37" t="s">
        <v>18</v>
      </c>
      <c r="N30" s="37" t="s">
        <v>19</v>
      </c>
      <c r="O30" s="37" t="s">
        <v>20</v>
      </c>
      <c r="P30" s="37" t="s">
        <v>21</v>
      </c>
      <c r="Q30" s="37" t="s">
        <v>9</v>
      </c>
      <c r="R30" s="38"/>
      <c r="S30" s="37" t="s">
        <v>22</v>
      </c>
      <c r="T30" s="37" t="s">
        <v>23</v>
      </c>
      <c r="U30" s="37" t="s">
        <v>24</v>
      </c>
    </row>
    <row r="31" spans="1:21" ht="2.25" customHeight="1">
      <c r="A31" s="35"/>
      <c r="B31" s="35"/>
      <c r="C31" s="35"/>
      <c r="D31" s="35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80"/>
      <c r="U31" s="77"/>
    </row>
    <row r="32" spans="1:21" ht="15.75" customHeight="1">
      <c r="A32" s="42" t="s">
        <v>40</v>
      </c>
      <c r="B32" s="43" t="s">
        <v>25</v>
      </c>
      <c r="C32" s="44" t="s">
        <v>26</v>
      </c>
      <c r="D32" s="35"/>
      <c r="E32" s="45">
        <f>Data!E21</f>
        <v>740</v>
      </c>
      <c r="F32" s="45">
        <f>Data!F21</f>
        <v>418</v>
      </c>
      <c r="G32" s="45">
        <f>Data!G21</f>
        <v>653</v>
      </c>
      <c r="H32" s="45">
        <f>Data!H21</f>
        <v>586</v>
      </c>
      <c r="I32" s="45">
        <v>579</v>
      </c>
      <c r="J32" s="45">
        <v>490</v>
      </c>
      <c r="K32" s="45">
        <v>641</v>
      </c>
      <c r="L32" s="45">
        <v>694</v>
      </c>
      <c r="M32" s="45">
        <v>473</v>
      </c>
      <c r="N32" s="45">
        <v>774</v>
      </c>
      <c r="O32" s="45">
        <v>710</v>
      </c>
      <c r="P32" s="45">
        <v>533</v>
      </c>
      <c r="Q32" s="46">
        <f aca="true" t="shared" si="17" ref="Q32:Q42">SUM(E32:P32)</f>
        <v>7291</v>
      </c>
      <c r="R32" s="47"/>
      <c r="S32" s="46">
        <v>513</v>
      </c>
      <c r="T32" s="81">
        <f aca="true" t="shared" si="18" ref="T32:T43">P32/S32-1</f>
        <v>0.03898635477582846</v>
      </c>
      <c r="U32" s="46">
        <v>432</v>
      </c>
    </row>
    <row r="33" spans="1:21" ht="15.75" customHeight="1">
      <c r="A33" s="49"/>
      <c r="B33" s="43"/>
      <c r="C33" s="50" t="s">
        <v>27</v>
      </c>
      <c r="D33" s="35"/>
      <c r="E33" s="51">
        <f>Data!E27</f>
        <v>1480</v>
      </c>
      <c r="F33" s="51">
        <f>Data!F27</f>
        <v>1246</v>
      </c>
      <c r="G33" s="51">
        <f>Data!G27</f>
        <v>916</v>
      </c>
      <c r="H33" s="51">
        <f>Data!H27</f>
        <v>1391</v>
      </c>
      <c r="I33" s="51">
        <v>1386</v>
      </c>
      <c r="J33" s="51">
        <v>1749</v>
      </c>
      <c r="K33" s="51">
        <v>1439</v>
      </c>
      <c r="L33" s="51">
        <v>1185</v>
      </c>
      <c r="M33" s="51">
        <v>1495</v>
      </c>
      <c r="N33" s="51">
        <v>1369</v>
      </c>
      <c r="O33" s="51">
        <v>1255</v>
      </c>
      <c r="P33" s="51">
        <v>424</v>
      </c>
      <c r="Q33" s="52">
        <f t="shared" si="17"/>
        <v>15335</v>
      </c>
      <c r="R33" s="47"/>
      <c r="S33" s="52">
        <v>271</v>
      </c>
      <c r="T33" s="82">
        <f t="shared" si="18"/>
        <v>0.5645756457564575</v>
      </c>
      <c r="U33" s="52">
        <v>1554</v>
      </c>
    </row>
    <row r="34" spans="1:21" ht="15.75" customHeight="1">
      <c r="A34" s="49"/>
      <c r="B34" s="43"/>
      <c r="C34" s="50" t="s">
        <v>28</v>
      </c>
      <c r="D34" s="35"/>
      <c r="E34" s="51">
        <f>Data!E24</f>
        <v>2</v>
      </c>
      <c r="F34" s="51">
        <f>Data!F24</f>
        <v>0</v>
      </c>
      <c r="G34" s="51">
        <f>Data!G24</f>
        <v>0</v>
      </c>
      <c r="H34" s="51">
        <f>Data!H24</f>
        <v>0</v>
      </c>
      <c r="I34" s="51">
        <f>Data!I24</f>
        <v>0</v>
      </c>
      <c r="J34" s="51">
        <v>5</v>
      </c>
      <c r="K34" s="51">
        <v>62</v>
      </c>
      <c r="L34" s="51">
        <v>453</v>
      </c>
      <c r="M34" s="51">
        <v>184</v>
      </c>
      <c r="N34" s="51">
        <v>464</v>
      </c>
      <c r="O34" s="51">
        <v>117</v>
      </c>
      <c r="P34" s="51">
        <v>194</v>
      </c>
      <c r="Q34" s="52">
        <f t="shared" si="17"/>
        <v>1481</v>
      </c>
      <c r="R34" s="47"/>
      <c r="S34" s="52">
        <v>220</v>
      </c>
      <c r="T34" s="82">
        <f t="shared" si="18"/>
        <v>-0.11818181818181817</v>
      </c>
      <c r="U34" s="52">
        <v>526</v>
      </c>
    </row>
    <row r="35" spans="1:21" ht="15.75" customHeight="1">
      <c r="A35" s="49"/>
      <c r="B35" s="43"/>
      <c r="C35" s="50" t="s">
        <v>29</v>
      </c>
      <c r="D35" s="35"/>
      <c r="E35" s="51">
        <f>Data!E6</f>
        <v>2977</v>
      </c>
      <c r="F35" s="51">
        <f>Data!F6</f>
        <v>2627</v>
      </c>
      <c r="G35" s="51">
        <f>Data!G6</f>
        <v>2329</v>
      </c>
      <c r="H35" s="51">
        <f>Data!H6</f>
        <v>3659</v>
      </c>
      <c r="I35" s="51">
        <v>3315</v>
      </c>
      <c r="J35" s="51">
        <v>3296</v>
      </c>
      <c r="K35" s="51">
        <v>2959</v>
      </c>
      <c r="L35" s="51">
        <v>2763</v>
      </c>
      <c r="M35" s="51">
        <v>2499</v>
      </c>
      <c r="N35" s="51">
        <v>3960</v>
      </c>
      <c r="O35" s="51">
        <v>3647</v>
      </c>
      <c r="P35" s="51">
        <v>3406</v>
      </c>
      <c r="Q35" s="52">
        <f t="shared" si="17"/>
        <v>37437</v>
      </c>
      <c r="R35" s="47"/>
      <c r="S35" s="52">
        <v>3126</v>
      </c>
      <c r="T35" s="82">
        <f t="shared" si="18"/>
        <v>0.08957133717210497</v>
      </c>
      <c r="U35" s="52">
        <v>1743</v>
      </c>
    </row>
    <row r="36" spans="1:21" ht="15.75" customHeight="1">
      <c r="A36" s="49"/>
      <c r="B36" s="54" t="s">
        <v>30</v>
      </c>
      <c r="C36" s="55" t="s">
        <v>31</v>
      </c>
      <c r="D36" s="35"/>
      <c r="E36" s="56">
        <f>Data!E30</f>
        <v>797</v>
      </c>
      <c r="F36" s="56">
        <f>Data!F30</f>
        <v>607</v>
      </c>
      <c r="G36" s="56">
        <f>Data!G30</f>
        <v>1360</v>
      </c>
      <c r="H36" s="56">
        <f>Data!H30</f>
        <v>1086</v>
      </c>
      <c r="I36" s="56">
        <v>1181</v>
      </c>
      <c r="J36" s="56">
        <v>987</v>
      </c>
      <c r="K36" s="56">
        <v>1071</v>
      </c>
      <c r="L36" s="56">
        <v>910</v>
      </c>
      <c r="M36" s="56">
        <v>741</v>
      </c>
      <c r="N36" s="56">
        <v>928</v>
      </c>
      <c r="O36" s="56">
        <v>837</v>
      </c>
      <c r="P36" s="56">
        <v>1461</v>
      </c>
      <c r="Q36" s="47">
        <f t="shared" si="17"/>
        <v>11966</v>
      </c>
      <c r="R36" s="47"/>
      <c r="S36" s="47">
        <v>1861</v>
      </c>
      <c r="T36" s="83">
        <f t="shared" si="18"/>
        <v>-0.21493820526598606</v>
      </c>
      <c r="U36" s="47">
        <v>811</v>
      </c>
    </row>
    <row r="37" spans="1:21" ht="15.75" customHeight="1">
      <c r="A37" s="49"/>
      <c r="B37" s="58" t="s">
        <v>32</v>
      </c>
      <c r="C37" s="50" t="s">
        <v>33</v>
      </c>
      <c r="D37" s="35"/>
      <c r="E37" s="51">
        <f>Data!E9</f>
        <v>2</v>
      </c>
      <c r="F37" s="51">
        <f>Data!F9</f>
        <v>106</v>
      </c>
      <c r="G37" s="51">
        <f>Data!G9</f>
        <v>141</v>
      </c>
      <c r="H37" s="51">
        <f>Data!H9</f>
        <v>409</v>
      </c>
      <c r="I37" s="51">
        <v>665</v>
      </c>
      <c r="J37" s="51">
        <v>473</v>
      </c>
      <c r="K37" s="51">
        <v>336</v>
      </c>
      <c r="L37" s="51">
        <v>440</v>
      </c>
      <c r="M37" s="51">
        <v>605</v>
      </c>
      <c r="N37" s="51">
        <v>544</v>
      </c>
      <c r="O37" s="51">
        <v>844</v>
      </c>
      <c r="P37" s="51">
        <v>591</v>
      </c>
      <c r="Q37" s="52">
        <f t="shared" si="17"/>
        <v>5156</v>
      </c>
      <c r="R37" s="47"/>
      <c r="S37" s="52">
        <v>66</v>
      </c>
      <c r="T37" s="82">
        <f t="shared" si="18"/>
        <v>7.954545454545455</v>
      </c>
      <c r="U37" s="52">
        <v>96</v>
      </c>
    </row>
    <row r="38" spans="1:21" ht="15.75" customHeight="1">
      <c r="A38" s="49"/>
      <c r="B38" s="54" t="s">
        <v>34</v>
      </c>
      <c r="C38" s="55" t="s">
        <v>35</v>
      </c>
      <c r="D38" s="35"/>
      <c r="E38" s="56">
        <f>Data!E15</f>
        <v>11</v>
      </c>
      <c r="F38" s="56">
        <f>Data!F15</f>
        <v>6</v>
      </c>
      <c r="G38" s="56">
        <f>Data!G15</f>
        <v>6</v>
      </c>
      <c r="H38" s="56">
        <f>Data!H15</f>
        <v>1</v>
      </c>
      <c r="I38" s="56">
        <v>10</v>
      </c>
      <c r="J38" s="56">
        <v>4</v>
      </c>
      <c r="K38" s="56">
        <v>8</v>
      </c>
      <c r="L38" s="56">
        <v>7</v>
      </c>
      <c r="M38" s="56">
        <v>7</v>
      </c>
      <c r="N38" s="56">
        <v>3</v>
      </c>
      <c r="O38" s="56">
        <v>5</v>
      </c>
      <c r="P38" s="56">
        <v>6</v>
      </c>
      <c r="Q38" s="47">
        <f t="shared" si="17"/>
        <v>74</v>
      </c>
      <c r="R38" s="47"/>
      <c r="S38" s="47">
        <v>17</v>
      </c>
      <c r="T38" s="83">
        <f t="shared" si="18"/>
        <v>-0.6470588235294117</v>
      </c>
      <c r="U38" s="47">
        <v>1</v>
      </c>
    </row>
    <row r="39" spans="1:21" ht="15.75" customHeight="1">
      <c r="A39" s="67"/>
      <c r="B39" s="84" t="s">
        <v>43</v>
      </c>
      <c r="C39" s="84"/>
      <c r="D39" s="79"/>
      <c r="E39" s="85">
        <f>SUM(E32:E38)</f>
        <v>6009</v>
      </c>
      <c r="F39" s="85">
        <f aca="true" t="shared" si="19" ref="F39:P39">SUM(F32:F38)</f>
        <v>5010</v>
      </c>
      <c r="G39" s="85">
        <f t="shared" si="19"/>
        <v>5405</v>
      </c>
      <c r="H39" s="85">
        <f t="shared" si="19"/>
        <v>7132</v>
      </c>
      <c r="I39" s="85">
        <f t="shared" si="19"/>
        <v>7136</v>
      </c>
      <c r="J39" s="85">
        <f t="shared" si="19"/>
        <v>7004</v>
      </c>
      <c r="K39" s="85">
        <f t="shared" si="19"/>
        <v>6516</v>
      </c>
      <c r="L39" s="85">
        <f t="shared" si="19"/>
        <v>6452</v>
      </c>
      <c r="M39" s="85">
        <f t="shared" si="19"/>
        <v>6004</v>
      </c>
      <c r="N39" s="85">
        <f t="shared" si="19"/>
        <v>8042</v>
      </c>
      <c r="O39" s="85">
        <f t="shared" si="19"/>
        <v>7415</v>
      </c>
      <c r="P39" s="85">
        <f t="shared" si="19"/>
        <v>6615</v>
      </c>
      <c r="Q39" s="86">
        <f t="shared" si="17"/>
        <v>78740</v>
      </c>
      <c r="R39" s="87"/>
      <c r="S39" s="86">
        <f>SUM(S32:S38)</f>
        <v>6074</v>
      </c>
      <c r="T39" s="88">
        <f t="shared" si="18"/>
        <v>0.0890681593677971</v>
      </c>
      <c r="U39" s="86">
        <f>SUM(U32:U38)</f>
        <v>5163</v>
      </c>
    </row>
    <row r="40" spans="1:21" ht="2.25" customHeight="1">
      <c r="A40" s="79"/>
      <c r="B40" s="79"/>
      <c r="C40" s="79"/>
      <c r="D40" s="35"/>
      <c r="E40" s="92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92"/>
      <c r="S40" s="47"/>
      <c r="T40" s="83"/>
      <c r="U40" s="47"/>
    </row>
    <row r="41" spans="1:21" ht="15.75" customHeight="1">
      <c r="A41" s="93" t="s">
        <v>44</v>
      </c>
      <c r="B41" s="94" t="s">
        <v>25</v>
      </c>
      <c r="C41" s="95" t="s">
        <v>45</v>
      </c>
      <c r="D41" s="35"/>
      <c r="E41" s="63">
        <f>Data!E38</f>
        <v>576</v>
      </c>
      <c r="F41" s="64">
        <f>Data!F38</f>
        <v>540</v>
      </c>
      <c r="G41" s="64">
        <f>Data!G38</f>
        <v>432</v>
      </c>
      <c r="H41" s="64">
        <v>360</v>
      </c>
      <c r="I41" s="64">
        <v>324</v>
      </c>
      <c r="J41" s="64">
        <v>246</v>
      </c>
      <c r="K41" s="64">
        <v>252</v>
      </c>
      <c r="L41" s="96">
        <v>0</v>
      </c>
      <c r="M41" s="96">
        <v>0</v>
      </c>
      <c r="N41" s="64"/>
      <c r="O41" s="64">
        <v>137</v>
      </c>
      <c r="P41" s="64">
        <v>72</v>
      </c>
      <c r="Q41" s="64">
        <f t="shared" si="17"/>
        <v>2939</v>
      </c>
      <c r="R41" s="47"/>
      <c r="S41" s="64">
        <v>432</v>
      </c>
      <c r="T41" s="97">
        <f t="shared" si="18"/>
        <v>-0.8333333333333334</v>
      </c>
      <c r="U41" s="98">
        <v>0</v>
      </c>
    </row>
    <row r="42" spans="1:21" ht="15.75" customHeight="1">
      <c r="A42" s="61"/>
      <c r="B42" s="62" t="s">
        <v>46</v>
      </c>
      <c r="C42" s="62"/>
      <c r="D42" s="79"/>
      <c r="E42" s="85">
        <f aca="true" t="shared" si="20" ref="E42:P42">SUM(E41:E41)</f>
        <v>576</v>
      </c>
      <c r="F42" s="85">
        <f t="shared" si="20"/>
        <v>540</v>
      </c>
      <c r="G42" s="85">
        <f t="shared" si="20"/>
        <v>432</v>
      </c>
      <c r="H42" s="85">
        <f t="shared" si="20"/>
        <v>360</v>
      </c>
      <c r="I42" s="85">
        <f t="shared" si="20"/>
        <v>324</v>
      </c>
      <c r="J42" s="85">
        <f t="shared" si="20"/>
        <v>246</v>
      </c>
      <c r="K42" s="85">
        <f t="shared" si="20"/>
        <v>252</v>
      </c>
      <c r="L42" s="85">
        <f t="shared" si="20"/>
        <v>0</v>
      </c>
      <c r="M42" s="85">
        <f t="shared" si="20"/>
        <v>0</v>
      </c>
      <c r="N42" s="85">
        <f t="shared" si="20"/>
        <v>0</v>
      </c>
      <c r="O42" s="85">
        <f t="shared" si="20"/>
        <v>137</v>
      </c>
      <c r="P42" s="85">
        <f t="shared" si="20"/>
        <v>72</v>
      </c>
      <c r="Q42" s="86">
        <f t="shared" si="17"/>
        <v>2939</v>
      </c>
      <c r="R42" s="87"/>
      <c r="S42" s="86">
        <f>S41</f>
        <v>432</v>
      </c>
      <c r="T42" s="88">
        <f t="shared" si="18"/>
        <v>-0.8333333333333334</v>
      </c>
      <c r="U42" s="86">
        <f>SUM(U41)</f>
        <v>0</v>
      </c>
    </row>
    <row r="43" spans="1:21" ht="15.75" customHeight="1">
      <c r="A43" s="99" t="s">
        <v>47</v>
      </c>
      <c r="B43" s="99"/>
      <c r="C43" s="99"/>
      <c r="D43" s="79"/>
      <c r="E43" s="100">
        <f aca="true" t="shared" si="21" ref="E43:P43">E39+E42</f>
        <v>6585</v>
      </c>
      <c r="F43" s="100">
        <f t="shared" si="21"/>
        <v>5550</v>
      </c>
      <c r="G43" s="100">
        <f t="shared" si="21"/>
        <v>5837</v>
      </c>
      <c r="H43" s="100">
        <f t="shared" si="21"/>
        <v>7492</v>
      </c>
      <c r="I43" s="100">
        <f t="shared" si="21"/>
        <v>7460</v>
      </c>
      <c r="J43" s="100">
        <f t="shared" si="21"/>
        <v>7250</v>
      </c>
      <c r="K43" s="100">
        <f t="shared" si="21"/>
        <v>6768</v>
      </c>
      <c r="L43" s="100">
        <f t="shared" si="21"/>
        <v>6452</v>
      </c>
      <c r="M43" s="100">
        <f t="shared" si="21"/>
        <v>6004</v>
      </c>
      <c r="N43" s="100">
        <f t="shared" si="21"/>
        <v>8042</v>
      </c>
      <c r="O43" s="100">
        <f t="shared" si="21"/>
        <v>7552</v>
      </c>
      <c r="P43" s="100">
        <f t="shared" si="21"/>
        <v>6687</v>
      </c>
      <c r="Q43" s="101">
        <f>SUM(E43:P43)</f>
        <v>81679</v>
      </c>
      <c r="R43" s="87"/>
      <c r="S43" s="101">
        <f>S42+S39</f>
        <v>6506</v>
      </c>
      <c r="T43" s="102">
        <f t="shared" si="18"/>
        <v>0.027820473409160718</v>
      </c>
      <c r="U43" s="101">
        <f>U39+U42</f>
        <v>5163</v>
      </c>
    </row>
    <row r="44" spans="1:17" ht="12.75">
      <c r="A44" s="103"/>
      <c r="B44" s="103"/>
      <c r="C44" s="103"/>
      <c r="Q44" s="90"/>
    </row>
    <row r="52" ht="12.75">
      <c r="G52" s="104"/>
    </row>
    <row r="230" spans="3:4" ht="12.75">
      <c r="C230" s="105"/>
      <c r="D230" s="105"/>
    </row>
    <row r="234" spans="3:4" ht="12.75">
      <c r="C234" s="105"/>
      <c r="D234" s="105"/>
    </row>
  </sheetData>
  <sheetProtection selectLockedCells="1" selectUnlockedCells="1"/>
  <mergeCells count="16">
    <mergeCell ref="E3:Q3"/>
    <mergeCell ref="S3:U3"/>
    <mergeCell ref="A4:C4"/>
    <mergeCell ref="B6:B9"/>
    <mergeCell ref="B12:B13"/>
    <mergeCell ref="B14:C14"/>
    <mergeCell ref="B15:C15"/>
    <mergeCell ref="A18:C18"/>
    <mergeCell ref="B20:B23"/>
    <mergeCell ref="B26:B27"/>
    <mergeCell ref="B28:C28"/>
    <mergeCell ref="A30:C30"/>
    <mergeCell ref="B32:B35"/>
    <mergeCell ref="B39:C39"/>
    <mergeCell ref="B42:C42"/>
    <mergeCell ref="A43:C43"/>
  </mergeCells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6"/>
  <sheetViews>
    <sheetView showGridLines="0" zoomScale="85" zoomScaleNormal="8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28" sqref="N28"/>
    </sheetView>
  </sheetViews>
  <sheetFormatPr defaultColWidth="9.00390625" defaultRowHeight="16.5"/>
  <cols>
    <col min="1" max="1" width="6.625" style="20" customWidth="1"/>
    <col min="2" max="2" width="7.00390625" style="20" customWidth="1"/>
    <col min="3" max="3" width="12.875" style="20" customWidth="1"/>
    <col min="4" max="4" width="0.37109375" style="20" customWidth="1"/>
    <col min="5" max="5" width="9.00390625" style="20" customWidth="1"/>
    <col min="6" max="6" width="8.125" style="20" customWidth="1"/>
    <col min="7" max="7" width="8.375" style="20" customWidth="1"/>
    <col min="8" max="10" width="9.25390625" style="20" customWidth="1"/>
    <col min="11" max="11" width="8.375" style="20" customWidth="1"/>
    <col min="12" max="12" width="8.125" style="20" customWidth="1"/>
    <col min="13" max="16" width="9.25390625" style="20" customWidth="1"/>
    <col min="17" max="17" width="10.00390625" style="20" customWidth="1"/>
    <col min="18" max="18" width="0.37109375" style="21" customWidth="1"/>
    <col min="19" max="19" width="10.25390625" style="20" customWidth="1"/>
    <col min="20" max="20" width="8.75390625" style="20" customWidth="1"/>
    <col min="21" max="21" width="3.25390625" style="20" customWidth="1"/>
    <col min="22" max="24" width="13.75390625" style="20" customWidth="1"/>
    <col min="25" max="26" width="9.375" style="20" customWidth="1"/>
    <col min="27" max="27" width="9.125" style="20" customWidth="1"/>
    <col min="28" max="16384" width="9.00390625" style="20" customWidth="1"/>
  </cols>
  <sheetData>
    <row r="1" spans="1:20" s="27" customFormat="1" ht="30.7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7:20" ht="20.25" customHeight="1">
      <c r="Q2" s="28"/>
      <c r="R2" s="29"/>
      <c r="S2" s="28"/>
      <c r="T2" s="28" t="s">
        <v>6</v>
      </c>
    </row>
    <row r="3" spans="5:20" ht="20.25" customHeight="1">
      <c r="E3" s="31" t="s">
        <v>49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3" t="s">
        <v>50</v>
      </c>
      <c r="T3" s="33"/>
    </row>
    <row r="4" spans="1:20" ht="12.75">
      <c r="A4" s="34" t="s">
        <v>51</v>
      </c>
      <c r="B4" s="34"/>
      <c r="C4" s="34"/>
      <c r="D4" s="35"/>
      <c r="E4" s="36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7" t="s">
        <v>18</v>
      </c>
      <c r="N4" s="37" t="s">
        <v>19</v>
      </c>
      <c r="O4" s="37" t="s">
        <v>20</v>
      </c>
      <c r="P4" s="37" t="s">
        <v>21</v>
      </c>
      <c r="Q4" s="37" t="s">
        <v>9</v>
      </c>
      <c r="R4" s="38"/>
      <c r="S4" s="37" t="s">
        <v>24</v>
      </c>
      <c r="T4" s="37" t="s">
        <v>23</v>
      </c>
    </row>
    <row r="5" spans="1:20" ht="2.25" customHeight="1">
      <c r="A5" s="35"/>
      <c r="B5" s="35"/>
      <c r="C5" s="35"/>
      <c r="D5" s="35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35"/>
      <c r="R5" s="35"/>
      <c r="S5" s="35"/>
      <c r="T5" s="35"/>
    </row>
    <row r="6" spans="1:26" ht="15.75" customHeight="1">
      <c r="A6" s="42" t="s">
        <v>9</v>
      </c>
      <c r="B6" s="43" t="s">
        <v>25</v>
      </c>
      <c r="C6" s="44" t="s">
        <v>26</v>
      </c>
      <c r="D6" s="35"/>
      <c r="E6" s="45">
        <v>867</v>
      </c>
      <c r="F6" s="46">
        <v>542</v>
      </c>
      <c r="G6" s="46">
        <v>664</v>
      </c>
      <c r="H6" s="46">
        <v>782</v>
      </c>
      <c r="I6" s="46">
        <v>568</v>
      </c>
      <c r="J6" s="46">
        <v>740</v>
      </c>
      <c r="K6" s="46">
        <v>1049</v>
      </c>
      <c r="L6" s="46">
        <v>1232</v>
      </c>
      <c r="M6" s="46">
        <v>1343</v>
      </c>
      <c r="N6" s="46">
        <v>1208</v>
      </c>
      <c r="O6" s="46">
        <v>1711</v>
      </c>
      <c r="P6" s="46">
        <v>1687</v>
      </c>
      <c r="Q6" s="46">
        <v>12393</v>
      </c>
      <c r="R6" s="47"/>
      <c r="S6" s="46">
        <v>14760</v>
      </c>
      <c r="T6" s="106">
        <v>0.8396341463414634</v>
      </c>
      <c r="V6" s="107"/>
      <c r="W6" s="107"/>
      <c r="X6" s="107"/>
      <c r="Y6" s="107"/>
      <c r="Z6" s="107"/>
    </row>
    <row r="7" spans="1:26" ht="15.75" customHeight="1">
      <c r="A7" s="49"/>
      <c r="B7" s="58"/>
      <c r="C7" s="50" t="s">
        <v>27</v>
      </c>
      <c r="D7" s="35"/>
      <c r="E7" s="51">
        <v>1354</v>
      </c>
      <c r="F7" s="52">
        <v>1283</v>
      </c>
      <c r="G7" s="52">
        <v>1234</v>
      </c>
      <c r="H7" s="52">
        <v>948</v>
      </c>
      <c r="I7" s="52">
        <v>1504</v>
      </c>
      <c r="J7" s="52">
        <v>1451</v>
      </c>
      <c r="K7" s="52">
        <v>1284</v>
      </c>
      <c r="L7" s="52">
        <v>941</v>
      </c>
      <c r="M7" s="52">
        <v>1273</v>
      </c>
      <c r="N7" s="52">
        <v>1140</v>
      </c>
      <c r="O7" s="52">
        <v>1427</v>
      </c>
      <c r="P7" s="52">
        <v>271</v>
      </c>
      <c r="Q7" s="52">
        <v>14110</v>
      </c>
      <c r="R7" s="47"/>
      <c r="S7" s="52">
        <v>18534</v>
      </c>
      <c r="T7" s="108">
        <v>0.761303550232006</v>
      </c>
      <c r="V7" s="107"/>
      <c r="W7" s="107"/>
      <c r="X7" s="107"/>
      <c r="Y7" s="107"/>
      <c r="Z7" s="107"/>
    </row>
    <row r="8" spans="1:26" ht="15.75" customHeight="1">
      <c r="A8" s="49"/>
      <c r="B8" s="58"/>
      <c r="C8" s="50" t="s">
        <v>28</v>
      </c>
      <c r="D8" s="35"/>
      <c r="E8" s="51">
        <v>258</v>
      </c>
      <c r="F8" s="52">
        <v>173</v>
      </c>
      <c r="G8" s="52">
        <v>199</v>
      </c>
      <c r="H8" s="52">
        <v>260</v>
      </c>
      <c r="I8" s="52">
        <v>396</v>
      </c>
      <c r="J8" s="52">
        <v>247</v>
      </c>
      <c r="K8" s="52">
        <v>93</v>
      </c>
      <c r="L8" s="52">
        <v>121</v>
      </c>
      <c r="M8" s="52">
        <v>43</v>
      </c>
      <c r="N8" s="52">
        <v>0</v>
      </c>
      <c r="O8" s="52">
        <v>20</v>
      </c>
      <c r="P8" s="52">
        <v>220</v>
      </c>
      <c r="Q8" s="52">
        <v>2030</v>
      </c>
      <c r="R8" s="47"/>
      <c r="S8" s="52">
        <v>5248</v>
      </c>
      <c r="T8" s="108">
        <v>0.3868140243902439</v>
      </c>
      <c r="V8" s="107"/>
      <c r="W8" s="107"/>
      <c r="X8" s="107"/>
      <c r="Y8" s="107"/>
      <c r="Z8" s="107"/>
    </row>
    <row r="9" spans="1:26" ht="15.75" customHeight="1">
      <c r="A9" s="49"/>
      <c r="B9" s="58"/>
      <c r="C9" s="50" t="s">
        <v>52</v>
      </c>
      <c r="D9" s="35"/>
      <c r="E9" s="51">
        <v>2916</v>
      </c>
      <c r="F9" s="52">
        <v>3066</v>
      </c>
      <c r="G9" s="52">
        <v>3275</v>
      </c>
      <c r="H9" s="52">
        <v>4133</v>
      </c>
      <c r="I9" s="52">
        <v>4045</v>
      </c>
      <c r="J9" s="52">
        <v>4079</v>
      </c>
      <c r="K9" s="52">
        <v>3834</v>
      </c>
      <c r="L9" s="52">
        <v>3804</v>
      </c>
      <c r="M9" s="52">
        <v>4385</v>
      </c>
      <c r="N9" s="52">
        <v>5395</v>
      </c>
      <c r="O9" s="52">
        <v>5289</v>
      </c>
      <c r="P9" s="52">
        <v>5439</v>
      </c>
      <c r="Q9" s="52">
        <v>49660</v>
      </c>
      <c r="R9" s="47"/>
      <c r="S9" s="52">
        <v>40612</v>
      </c>
      <c r="T9" s="108">
        <v>1.2227912932138285</v>
      </c>
      <c r="V9" s="107"/>
      <c r="W9" s="107"/>
      <c r="X9" s="107"/>
      <c r="Y9" s="107"/>
      <c r="Z9" s="107"/>
    </row>
    <row r="10" spans="1:26" ht="15.75" customHeight="1">
      <c r="A10" s="49"/>
      <c r="B10" s="54" t="s">
        <v>30</v>
      </c>
      <c r="C10" s="55" t="s">
        <v>31</v>
      </c>
      <c r="D10" s="35"/>
      <c r="E10" s="56">
        <v>2316</v>
      </c>
      <c r="F10" s="47">
        <v>3359</v>
      </c>
      <c r="G10" s="47">
        <v>3493</v>
      </c>
      <c r="H10" s="47">
        <v>3317</v>
      </c>
      <c r="I10" s="47">
        <v>3098</v>
      </c>
      <c r="J10" s="47">
        <v>2937</v>
      </c>
      <c r="K10" s="47">
        <v>2967</v>
      </c>
      <c r="L10" s="47">
        <v>2633</v>
      </c>
      <c r="M10" s="47">
        <v>2537</v>
      </c>
      <c r="N10" s="47">
        <v>2949</v>
      </c>
      <c r="O10" s="47">
        <v>2851</v>
      </c>
      <c r="P10" s="47">
        <v>3371</v>
      </c>
      <c r="Q10" s="47">
        <v>35828</v>
      </c>
      <c r="R10" s="47"/>
      <c r="S10" s="47">
        <v>22685</v>
      </c>
      <c r="T10" s="109">
        <v>1.5793696275071634</v>
      </c>
      <c r="V10" s="107"/>
      <c r="W10" s="107"/>
      <c r="X10" s="107"/>
      <c r="Y10" s="107"/>
      <c r="Z10" s="107"/>
    </row>
    <row r="11" spans="1:26" ht="15.75" customHeight="1">
      <c r="A11" s="49"/>
      <c r="B11" s="58" t="s">
        <v>32</v>
      </c>
      <c r="C11" s="50" t="s">
        <v>53</v>
      </c>
      <c r="D11" s="35"/>
      <c r="E11" s="51">
        <v>190</v>
      </c>
      <c r="F11" s="52">
        <v>117</v>
      </c>
      <c r="G11" s="52">
        <v>129</v>
      </c>
      <c r="H11" s="52">
        <v>110</v>
      </c>
      <c r="I11" s="52">
        <v>99</v>
      </c>
      <c r="J11" s="52">
        <v>160</v>
      </c>
      <c r="K11" s="52">
        <v>248</v>
      </c>
      <c r="L11" s="52">
        <v>138</v>
      </c>
      <c r="M11" s="52">
        <v>230</v>
      </c>
      <c r="N11" s="52">
        <v>183</v>
      </c>
      <c r="O11" s="52">
        <v>235</v>
      </c>
      <c r="P11" s="52">
        <v>271</v>
      </c>
      <c r="Q11" s="52">
        <v>2110</v>
      </c>
      <c r="R11" s="47"/>
      <c r="S11" s="52">
        <v>4045</v>
      </c>
      <c r="T11" s="108">
        <v>0.5216316440049443</v>
      </c>
      <c r="V11" s="107"/>
      <c r="W11" s="107"/>
      <c r="X11" s="107"/>
      <c r="Y11" s="107"/>
      <c r="Z11" s="107"/>
    </row>
    <row r="12" spans="1:26" ht="15.75" customHeight="1">
      <c r="A12" s="49"/>
      <c r="B12" s="54" t="s">
        <v>34</v>
      </c>
      <c r="C12" s="55" t="s">
        <v>35</v>
      </c>
      <c r="D12" s="35"/>
      <c r="E12" s="56">
        <v>219</v>
      </c>
      <c r="F12" s="47">
        <v>218</v>
      </c>
      <c r="G12" s="47">
        <v>239</v>
      </c>
      <c r="H12" s="47">
        <v>226</v>
      </c>
      <c r="I12" s="47">
        <v>204</v>
      </c>
      <c r="J12" s="47">
        <v>213</v>
      </c>
      <c r="K12" s="47">
        <v>139</v>
      </c>
      <c r="L12" s="47">
        <v>135</v>
      </c>
      <c r="M12" s="47">
        <v>183</v>
      </c>
      <c r="N12" s="47">
        <v>184</v>
      </c>
      <c r="O12" s="47">
        <v>248</v>
      </c>
      <c r="P12" s="47">
        <v>365</v>
      </c>
      <c r="Q12" s="47">
        <v>2573</v>
      </c>
      <c r="R12" s="47"/>
      <c r="S12" s="47">
        <v>4132</v>
      </c>
      <c r="T12" s="109">
        <v>0.6227008712487899</v>
      </c>
      <c r="V12" s="107"/>
      <c r="W12" s="107"/>
      <c r="X12" s="107"/>
      <c r="Y12" s="107"/>
      <c r="Z12" s="107"/>
    </row>
    <row r="13" spans="1:26" ht="15.75" customHeight="1">
      <c r="A13" s="49"/>
      <c r="B13" s="59"/>
      <c r="C13" s="60" t="s">
        <v>36</v>
      </c>
      <c r="D13" s="35"/>
      <c r="E13" s="56">
        <v>113</v>
      </c>
      <c r="F13" s="47">
        <v>108</v>
      </c>
      <c r="G13" s="47">
        <v>109</v>
      </c>
      <c r="H13" s="47">
        <v>235</v>
      </c>
      <c r="I13" s="47">
        <v>249</v>
      </c>
      <c r="J13" s="47">
        <v>211</v>
      </c>
      <c r="K13" s="47">
        <v>142</v>
      </c>
      <c r="L13" s="47">
        <v>132</v>
      </c>
      <c r="M13" s="47">
        <v>153</v>
      </c>
      <c r="N13" s="47">
        <v>147</v>
      </c>
      <c r="O13" s="47">
        <v>167</v>
      </c>
      <c r="P13" s="47">
        <v>247</v>
      </c>
      <c r="Q13" s="47">
        <v>2013</v>
      </c>
      <c r="R13" s="47"/>
      <c r="S13" s="47">
        <v>2985</v>
      </c>
      <c r="T13" s="109">
        <v>0.6743718592964824</v>
      </c>
      <c r="V13" s="107"/>
      <c r="W13" s="107"/>
      <c r="X13" s="107"/>
      <c r="Y13" s="107"/>
      <c r="Z13" s="107"/>
    </row>
    <row r="14" spans="1:26" ht="15.75" customHeight="1">
      <c r="A14" s="67"/>
      <c r="B14" s="62" t="s">
        <v>37</v>
      </c>
      <c r="C14" s="62"/>
      <c r="D14" s="79"/>
      <c r="E14" s="85">
        <f>E27+E38</f>
        <v>8233</v>
      </c>
      <c r="F14" s="85">
        <f aca="true" t="shared" si="0" ref="F14:S14">F27+F38</f>
        <v>8866</v>
      </c>
      <c r="G14" s="85">
        <f t="shared" si="0"/>
        <v>9294</v>
      </c>
      <c r="H14" s="85">
        <f t="shared" si="0"/>
        <v>10011</v>
      </c>
      <c r="I14" s="85">
        <f t="shared" si="0"/>
        <v>10163</v>
      </c>
      <c r="J14" s="85">
        <f t="shared" si="0"/>
        <v>10038</v>
      </c>
      <c r="K14" s="85">
        <f t="shared" si="0"/>
        <v>9672</v>
      </c>
      <c r="L14" s="85">
        <f t="shared" si="0"/>
        <v>9064</v>
      </c>
      <c r="M14" s="85">
        <f t="shared" si="0"/>
        <v>10039</v>
      </c>
      <c r="N14" s="85">
        <f t="shared" si="0"/>
        <v>11026</v>
      </c>
      <c r="O14" s="85">
        <f t="shared" si="0"/>
        <v>11408</v>
      </c>
      <c r="P14" s="85">
        <f t="shared" si="0"/>
        <v>11439</v>
      </c>
      <c r="Q14" s="85">
        <f t="shared" si="0"/>
        <v>119253</v>
      </c>
      <c r="R14" s="87"/>
      <c r="S14" s="86">
        <f t="shared" si="0"/>
        <v>112281</v>
      </c>
      <c r="T14" s="110">
        <v>1.0682825815700745</v>
      </c>
      <c r="V14" s="107"/>
      <c r="W14" s="107"/>
      <c r="X14" s="107"/>
      <c r="Y14" s="107"/>
      <c r="Z14" s="107"/>
    </row>
    <row r="15" spans="1:26" ht="15.75" customHeight="1">
      <c r="A15" s="67"/>
      <c r="B15" s="68" t="s">
        <v>38</v>
      </c>
      <c r="C15" s="68"/>
      <c r="D15" s="69"/>
      <c r="E15" s="111">
        <f>E14+E42</f>
        <v>8233</v>
      </c>
      <c r="F15" s="111">
        <f aca="true" t="shared" si="1" ref="F15:S15">F14+F42</f>
        <v>8866</v>
      </c>
      <c r="G15" s="111">
        <f t="shared" si="1"/>
        <v>9342</v>
      </c>
      <c r="H15" s="111">
        <f t="shared" si="1"/>
        <v>10011</v>
      </c>
      <c r="I15" s="111">
        <f t="shared" si="1"/>
        <v>10163</v>
      </c>
      <c r="J15" s="111">
        <f t="shared" si="1"/>
        <v>10038</v>
      </c>
      <c r="K15" s="111">
        <f t="shared" si="1"/>
        <v>9756</v>
      </c>
      <c r="L15" s="111">
        <f t="shared" si="1"/>
        <v>9136</v>
      </c>
      <c r="M15" s="111">
        <f t="shared" si="1"/>
        <v>10147</v>
      </c>
      <c r="N15" s="111">
        <f t="shared" si="1"/>
        <v>11206</v>
      </c>
      <c r="O15" s="111">
        <f t="shared" si="1"/>
        <v>11948</v>
      </c>
      <c r="P15" s="111">
        <f t="shared" si="1"/>
        <v>11871</v>
      </c>
      <c r="Q15" s="111">
        <f t="shared" si="1"/>
        <v>120717</v>
      </c>
      <c r="R15" s="112"/>
      <c r="S15" s="113">
        <f t="shared" si="1"/>
        <v>113001</v>
      </c>
      <c r="T15" s="114">
        <f>E15/S15</f>
        <v>0.07285776232068743</v>
      </c>
      <c r="V15" s="107"/>
      <c r="W15" s="107"/>
      <c r="X15" s="107"/>
      <c r="Y15" s="107"/>
      <c r="Z15" s="107"/>
    </row>
    <row r="16" spans="1:20" ht="12" customHeight="1">
      <c r="A16" s="79"/>
      <c r="B16" s="79"/>
      <c r="C16" s="79"/>
      <c r="D16" s="3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12.75">
      <c r="A17" s="34" t="s">
        <v>39</v>
      </c>
      <c r="B17" s="34"/>
      <c r="C17" s="34"/>
      <c r="D17" s="35"/>
      <c r="E17" s="36" t="s">
        <v>10</v>
      </c>
      <c r="F17" s="37" t="s">
        <v>11</v>
      </c>
      <c r="G17" s="37" t="s">
        <v>12</v>
      </c>
      <c r="H17" s="37" t="s">
        <v>13</v>
      </c>
      <c r="I17" s="37" t="s">
        <v>14</v>
      </c>
      <c r="J17" s="37" t="s">
        <v>15</v>
      </c>
      <c r="K17" s="37" t="s">
        <v>16</v>
      </c>
      <c r="L17" s="37" t="s">
        <v>17</v>
      </c>
      <c r="M17" s="37" t="s">
        <v>18</v>
      </c>
      <c r="N17" s="37" t="s">
        <v>19</v>
      </c>
      <c r="O17" s="37" t="s">
        <v>20</v>
      </c>
      <c r="P17" s="37" t="s">
        <v>21</v>
      </c>
      <c r="Q17" s="37" t="s">
        <v>9</v>
      </c>
      <c r="R17" s="38"/>
      <c r="S17" s="37" t="s">
        <v>24</v>
      </c>
      <c r="T17" s="37" t="s">
        <v>23</v>
      </c>
    </row>
    <row r="18" spans="1:20" ht="2.25" customHeight="1">
      <c r="A18" s="35"/>
      <c r="B18" s="35"/>
      <c r="C18" s="35"/>
      <c r="D18" s="3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1:22" ht="15.75" customHeight="1">
      <c r="A19" s="42" t="s">
        <v>40</v>
      </c>
      <c r="B19" s="43" t="s">
        <v>25</v>
      </c>
      <c r="C19" s="44" t="s">
        <v>26</v>
      </c>
      <c r="D19" s="35"/>
      <c r="E19" s="45">
        <v>178</v>
      </c>
      <c r="F19" s="46">
        <v>7</v>
      </c>
      <c r="G19" s="46">
        <v>120</v>
      </c>
      <c r="H19" s="46">
        <v>263</v>
      </c>
      <c r="I19" s="46">
        <v>214</v>
      </c>
      <c r="J19" s="46">
        <v>646</v>
      </c>
      <c r="K19" s="46">
        <v>701</v>
      </c>
      <c r="L19" s="46">
        <v>598</v>
      </c>
      <c r="M19" s="46">
        <v>572</v>
      </c>
      <c r="N19" s="46">
        <v>529</v>
      </c>
      <c r="O19" s="46">
        <v>656</v>
      </c>
      <c r="P19" s="46">
        <v>742</v>
      </c>
      <c r="Q19" s="46">
        <v>5226</v>
      </c>
      <c r="R19" s="47"/>
      <c r="S19" s="46">
        <v>8357</v>
      </c>
      <c r="T19" s="115">
        <v>0.6253440229747517</v>
      </c>
      <c r="V19" s="107"/>
    </row>
    <row r="20" spans="1:22" ht="15.75" customHeight="1">
      <c r="A20" s="49"/>
      <c r="B20" s="58"/>
      <c r="C20" s="50" t="s">
        <v>27</v>
      </c>
      <c r="D20" s="35"/>
      <c r="E20" s="51">
        <v>1</v>
      </c>
      <c r="F20" s="52"/>
      <c r="G20" s="52"/>
      <c r="H20" s="52"/>
      <c r="I20" s="52"/>
      <c r="J20" s="52"/>
      <c r="K20" s="52"/>
      <c r="L20" s="52">
        <v>0</v>
      </c>
      <c r="M20" s="52">
        <v>0</v>
      </c>
      <c r="N20" s="52">
        <v>0</v>
      </c>
      <c r="O20" s="52">
        <v>0</v>
      </c>
      <c r="P20" s="52"/>
      <c r="Q20" s="52">
        <v>1</v>
      </c>
      <c r="R20" s="47"/>
      <c r="S20" s="52">
        <v>122</v>
      </c>
      <c r="T20" s="116">
        <v>0.00819672131147541</v>
      </c>
      <c r="V20" s="107"/>
    </row>
    <row r="21" spans="1:22" ht="15.75" customHeight="1">
      <c r="A21" s="49"/>
      <c r="B21" s="58"/>
      <c r="C21" s="50" t="s">
        <v>28</v>
      </c>
      <c r="D21" s="35"/>
      <c r="E21" s="51"/>
      <c r="F21" s="52"/>
      <c r="G21" s="52"/>
      <c r="H21" s="52"/>
      <c r="I21" s="52"/>
      <c r="J21" s="52"/>
      <c r="K21" s="52"/>
      <c r="L21" s="52">
        <v>0</v>
      </c>
      <c r="M21" s="52">
        <v>0</v>
      </c>
      <c r="N21" s="52">
        <v>0</v>
      </c>
      <c r="O21" s="52">
        <v>0</v>
      </c>
      <c r="P21" s="52"/>
      <c r="Q21" s="52">
        <v>0</v>
      </c>
      <c r="R21" s="47"/>
      <c r="S21" s="52">
        <v>25</v>
      </c>
      <c r="T21" s="116">
        <v>0</v>
      </c>
      <c r="V21" s="107"/>
    </row>
    <row r="22" spans="1:22" ht="15.75" customHeight="1">
      <c r="A22" s="49"/>
      <c r="B22" s="58"/>
      <c r="C22" s="50" t="s">
        <v>52</v>
      </c>
      <c r="D22" s="35"/>
      <c r="E22" s="51">
        <v>817</v>
      </c>
      <c r="F22" s="52">
        <v>887</v>
      </c>
      <c r="G22" s="52">
        <v>1090</v>
      </c>
      <c r="H22" s="52">
        <v>1197</v>
      </c>
      <c r="I22" s="52">
        <v>1290</v>
      </c>
      <c r="J22" s="52">
        <v>1303</v>
      </c>
      <c r="K22" s="52">
        <v>1461</v>
      </c>
      <c r="L22" s="52">
        <v>1393</v>
      </c>
      <c r="M22" s="52">
        <v>1502</v>
      </c>
      <c r="N22" s="52">
        <v>1681</v>
      </c>
      <c r="O22" s="52">
        <v>1751</v>
      </c>
      <c r="P22" s="52">
        <v>2313</v>
      </c>
      <c r="Q22" s="52">
        <v>16685</v>
      </c>
      <c r="R22" s="47"/>
      <c r="S22" s="52">
        <v>10615</v>
      </c>
      <c r="T22" s="116">
        <v>1.5718323127649552</v>
      </c>
      <c r="V22" s="107"/>
    </row>
    <row r="23" spans="1:22" ht="15.75" customHeight="1">
      <c r="A23" s="49"/>
      <c r="B23" s="54" t="s">
        <v>30</v>
      </c>
      <c r="C23" s="55" t="s">
        <v>31</v>
      </c>
      <c r="D23" s="35"/>
      <c r="E23" s="56">
        <v>1478</v>
      </c>
      <c r="F23" s="47">
        <v>1901</v>
      </c>
      <c r="G23" s="47">
        <v>2249</v>
      </c>
      <c r="H23" s="47">
        <v>2103</v>
      </c>
      <c r="I23" s="47">
        <v>2167</v>
      </c>
      <c r="J23" s="47">
        <v>1669</v>
      </c>
      <c r="K23" s="47">
        <v>1556</v>
      </c>
      <c r="L23" s="47">
        <v>1347</v>
      </c>
      <c r="M23" s="47">
        <v>1470</v>
      </c>
      <c r="N23" s="47">
        <v>1482</v>
      </c>
      <c r="O23" s="47">
        <v>1438</v>
      </c>
      <c r="P23" s="47">
        <v>1510</v>
      </c>
      <c r="Q23" s="47">
        <v>20370</v>
      </c>
      <c r="R23" s="47"/>
      <c r="S23" s="47">
        <v>10910</v>
      </c>
      <c r="T23" s="117">
        <v>1.8670944087992667</v>
      </c>
      <c r="V23" s="107"/>
    </row>
    <row r="24" spans="1:22" ht="15.75" customHeight="1">
      <c r="A24" s="49"/>
      <c r="B24" s="58" t="s">
        <v>32</v>
      </c>
      <c r="C24" s="50" t="s">
        <v>53</v>
      </c>
      <c r="D24" s="35"/>
      <c r="E24" s="51">
        <v>5</v>
      </c>
      <c r="F24" s="52"/>
      <c r="G24" s="52"/>
      <c r="H24" s="52"/>
      <c r="I24" s="52"/>
      <c r="J24" s="52"/>
      <c r="K24" s="52">
        <v>165</v>
      </c>
      <c r="L24" s="52">
        <v>116</v>
      </c>
      <c r="M24" s="52">
        <v>164</v>
      </c>
      <c r="N24" s="52">
        <v>167</v>
      </c>
      <c r="O24" s="52">
        <v>149</v>
      </c>
      <c r="P24" s="52">
        <v>205</v>
      </c>
      <c r="Q24" s="52">
        <v>971</v>
      </c>
      <c r="R24" s="47"/>
      <c r="S24" s="52">
        <v>1592</v>
      </c>
      <c r="T24" s="116">
        <v>0.6099246231155779</v>
      </c>
      <c r="V24" s="107"/>
    </row>
    <row r="25" spans="1:22" ht="15.75" customHeight="1">
      <c r="A25" s="49"/>
      <c r="B25" s="54" t="s">
        <v>34</v>
      </c>
      <c r="C25" s="55" t="s">
        <v>35</v>
      </c>
      <c r="D25" s="35"/>
      <c r="E25" s="56">
        <v>212</v>
      </c>
      <c r="F25" s="47">
        <v>208</v>
      </c>
      <c r="G25" s="47">
        <v>217</v>
      </c>
      <c r="H25" s="47">
        <v>206</v>
      </c>
      <c r="I25" s="47">
        <v>184</v>
      </c>
      <c r="J25" s="47">
        <v>204</v>
      </c>
      <c r="K25" s="47">
        <v>139</v>
      </c>
      <c r="L25" s="47">
        <v>120</v>
      </c>
      <c r="M25" s="47">
        <v>175</v>
      </c>
      <c r="N25" s="47">
        <v>178</v>
      </c>
      <c r="O25" s="47">
        <v>243</v>
      </c>
      <c r="P25" s="47">
        <v>348</v>
      </c>
      <c r="Q25" s="47">
        <v>2434</v>
      </c>
      <c r="R25" s="47"/>
      <c r="S25" s="47">
        <v>4045</v>
      </c>
      <c r="T25" s="117">
        <v>0.6017305315203956</v>
      </c>
      <c r="V25" s="107"/>
    </row>
    <row r="26" spans="1:22" ht="15.75" customHeight="1">
      <c r="A26" s="49"/>
      <c r="B26" s="59"/>
      <c r="C26" s="60" t="s">
        <v>36</v>
      </c>
      <c r="D26" s="35"/>
      <c r="E26" s="56">
        <v>113</v>
      </c>
      <c r="F26" s="47">
        <v>108</v>
      </c>
      <c r="G26" s="47">
        <v>109</v>
      </c>
      <c r="H26" s="47">
        <v>235</v>
      </c>
      <c r="I26" s="47">
        <v>249</v>
      </c>
      <c r="J26" s="47">
        <v>211</v>
      </c>
      <c r="K26" s="47">
        <v>142</v>
      </c>
      <c r="L26" s="47">
        <v>132</v>
      </c>
      <c r="M26" s="47">
        <v>153</v>
      </c>
      <c r="N26" s="47">
        <v>147</v>
      </c>
      <c r="O26" s="47">
        <v>167</v>
      </c>
      <c r="P26" s="47">
        <v>247</v>
      </c>
      <c r="Q26" s="47">
        <v>2013</v>
      </c>
      <c r="R26" s="47"/>
      <c r="S26" s="47">
        <v>2985</v>
      </c>
      <c r="T26" s="117">
        <v>0.6743718592964824</v>
      </c>
      <c r="V26" s="107"/>
    </row>
    <row r="27" spans="1:22" ht="15.75" customHeight="1">
      <c r="A27" s="67"/>
      <c r="B27" s="118" t="s">
        <v>9</v>
      </c>
      <c r="C27" s="118"/>
      <c r="D27" s="79"/>
      <c r="E27" s="85">
        <v>2804</v>
      </c>
      <c r="F27" s="86">
        <v>3111</v>
      </c>
      <c r="G27" s="86">
        <v>3785</v>
      </c>
      <c r="H27" s="86">
        <v>4004</v>
      </c>
      <c r="I27" s="86">
        <v>4104</v>
      </c>
      <c r="J27" s="86">
        <v>4033</v>
      </c>
      <c r="K27" s="86">
        <v>4164</v>
      </c>
      <c r="L27" s="86">
        <v>3706</v>
      </c>
      <c r="M27" s="86">
        <v>4036</v>
      </c>
      <c r="N27" s="86">
        <v>4184</v>
      </c>
      <c r="O27" s="86">
        <v>4404</v>
      </c>
      <c r="P27" s="86">
        <v>5365</v>
      </c>
      <c r="Q27" s="86">
        <v>47700</v>
      </c>
      <c r="R27" s="87"/>
      <c r="S27" s="86">
        <v>38651</v>
      </c>
      <c r="T27" s="119">
        <v>1.2341207213267444</v>
      </c>
      <c r="V27" s="107"/>
    </row>
    <row r="28" spans="1:22" ht="12" customHeight="1">
      <c r="A28" s="79"/>
      <c r="B28" s="79"/>
      <c r="C28" s="79"/>
      <c r="D28" s="3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V28" s="107"/>
    </row>
    <row r="29" spans="1:22" ht="12.75">
      <c r="A29" s="34" t="s">
        <v>42</v>
      </c>
      <c r="B29" s="34"/>
      <c r="C29" s="34"/>
      <c r="D29" s="35"/>
      <c r="E29" s="36" t="s">
        <v>10</v>
      </c>
      <c r="F29" s="37" t="s">
        <v>11</v>
      </c>
      <c r="G29" s="37" t="s">
        <v>12</v>
      </c>
      <c r="H29" s="37" t="s">
        <v>13</v>
      </c>
      <c r="I29" s="37" t="s">
        <v>14</v>
      </c>
      <c r="J29" s="37" t="s">
        <v>15</v>
      </c>
      <c r="K29" s="37" t="s">
        <v>16</v>
      </c>
      <c r="L29" s="37" t="s">
        <v>17</v>
      </c>
      <c r="M29" s="37" t="s">
        <v>18</v>
      </c>
      <c r="N29" s="37" t="s">
        <v>19</v>
      </c>
      <c r="O29" s="37" t="s">
        <v>20</v>
      </c>
      <c r="P29" s="37" t="s">
        <v>21</v>
      </c>
      <c r="Q29" s="37" t="s">
        <v>9</v>
      </c>
      <c r="R29" s="38"/>
      <c r="S29" s="37" t="s">
        <v>24</v>
      </c>
      <c r="T29" s="37" t="s">
        <v>23</v>
      </c>
      <c r="V29" s="107"/>
    </row>
    <row r="30" spans="1:22" ht="2.25" customHeight="1">
      <c r="A30" s="35"/>
      <c r="B30" s="35"/>
      <c r="C30" s="35"/>
      <c r="D30" s="3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V30" s="107"/>
    </row>
    <row r="31" spans="1:22" ht="15.75" customHeight="1">
      <c r="A31" s="42" t="s">
        <v>40</v>
      </c>
      <c r="B31" s="43" t="s">
        <v>25</v>
      </c>
      <c r="C31" s="44" t="s">
        <v>26</v>
      </c>
      <c r="D31" s="35"/>
      <c r="E31" s="45">
        <v>689</v>
      </c>
      <c r="F31" s="46">
        <v>535</v>
      </c>
      <c r="G31" s="46">
        <v>496</v>
      </c>
      <c r="H31" s="46">
        <v>519</v>
      </c>
      <c r="I31" s="46">
        <v>354</v>
      </c>
      <c r="J31" s="46">
        <v>94</v>
      </c>
      <c r="K31" s="46">
        <v>264</v>
      </c>
      <c r="L31" s="46">
        <v>562</v>
      </c>
      <c r="M31" s="46">
        <v>663</v>
      </c>
      <c r="N31" s="46">
        <v>499</v>
      </c>
      <c r="O31" s="46">
        <v>515</v>
      </c>
      <c r="P31" s="46">
        <v>513</v>
      </c>
      <c r="Q31" s="46">
        <v>5703</v>
      </c>
      <c r="R31" s="47"/>
      <c r="S31" s="46">
        <v>6163</v>
      </c>
      <c r="T31" s="115">
        <v>0.9253610254746065</v>
      </c>
      <c r="V31" s="107"/>
    </row>
    <row r="32" spans="1:22" ht="15.75" customHeight="1">
      <c r="A32" s="49"/>
      <c r="B32" s="58"/>
      <c r="C32" s="50" t="s">
        <v>27</v>
      </c>
      <c r="D32" s="35"/>
      <c r="E32" s="51">
        <v>1353</v>
      </c>
      <c r="F32" s="52">
        <v>1283</v>
      </c>
      <c r="G32" s="52">
        <v>1234</v>
      </c>
      <c r="H32" s="52">
        <v>948</v>
      </c>
      <c r="I32" s="52">
        <v>1504</v>
      </c>
      <c r="J32" s="52">
        <v>1451</v>
      </c>
      <c r="K32" s="52">
        <v>1284</v>
      </c>
      <c r="L32" s="52">
        <v>941</v>
      </c>
      <c r="M32" s="52">
        <v>1273</v>
      </c>
      <c r="N32" s="52">
        <v>1140</v>
      </c>
      <c r="O32" s="52">
        <v>1427</v>
      </c>
      <c r="P32" s="52">
        <v>271</v>
      </c>
      <c r="Q32" s="52">
        <v>14109</v>
      </c>
      <c r="R32" s="47"/>
      <c r="S32" s="52">
        <v>17932</v>
      </c>
      <c r="T32" s="116">
        <v>0.7868057104617444</v>
      </c>
      <c r="V32" s="107"/>
    </row>
    <row r="33" spans="1:22" ht="15.75" customHeight="1">
      <c r="A33" s="49"/>
      <c r="B33" s="58"/>
      <c r="C33" s="50" t="s">
        <v>28</v>
      </c>
      <c r="D33" s="35"/>
      <c r="E33" s="51">
        <v>258</v>
      </c>
      <c r="F33" s="52">
        <v>173</v>
      </c>
      <c r="G33" s="52">
        <v>199</v>
      </c>
      <c r="H33" s="52">
        <v>260</v>
      </c>
      <c r="I33" s="52">
        <v>396</v>
      </c>
      <c r="J33" s="52">
        <v>247</v>
      </c>
      <c r="K33" s="52">
        <v>93</v>
      </c>
      <c r="L33" s="52">
        <v>121</v>
      </c>
      <c r="M33" s="52">
        <v>43</v>
      </c>
      <c r="N33" s="52"/>
      <c r="O33" s="52">
        <v>20</v>
      </c>
      <c r="P33" s="52">
        <v>220</v>
      </c>
      <c r="Q33" s="52">
        <v>2030</v>
      </c>
      <c r="R33" s="47"/>
      <c r="S33" s="52">
        <v>5223</v>
      </c>
      <c r="T33" s="116">
        <v>0.38866551790158915</v>
      </c>
      <c r="V33" s="107"/>
    </row>
    <row r="34" spans="1:22" ht="15.75" customHeight="1">
      <c r="A34" s="49"/>
      <c r="B34" s="58"/>
      <c r="C34" s="50" t="s">
        <v>52</v>
      </c>
      <c r="D34" s="35"/>
      <c r="E34" s="51">
        <v>2099</v>
      </c>
      <c r="F34" s="52">
        <v>2179</v>
      </c>
      <c r="G34" s="52">
        <v>2185</v>
      </c>
      <c r="H34" s="52">
        <v>2936</v>
      </c>
      <c r="I34" s="52">
        <v>2755</v>
      </c>
      <c r="J34" s="52">
        <v>2776</v>
      </c>
      <c r="K34" s="52">
        <v>2373</v>
      </c>
      <c r="L34" s="52">
        <v>2411</v>
      </c>
      <c r="M34" s="52">
        <v>2883</v>
      </c>
      <c r="N34" s="52">
        <v>3714</v>
      </c>
      <c r="O34" s="52">
        <v>3538</v>
      </c>
      <c r="P34" s="52">
        <v>3126</v>
      </c>
      <c r="Q34" s="52">
        <v>32975</v>
      </c>
      <c r="R34" s="47"/>
      <c r="S34" s="52">
        <v>29997</v>
      </c>
      <c r="T34" s="116">
        <v>1.0992765943260994</v>
      </c>
      <c r="V34" s="107"/>
    </row>
    <row r="35" spans="1:22" ht="15.75" customHeight="1">
      <c r="A35" s="49"/>
      <c r="B35" s="54" t="s">
        <v>30</v>
      </c>
      <c r="C35" s="55" t="s">
        <v>31</v>
      </c>
      <c r="D35" s="35"/>
      <c r="E35" s="56">
        <v>838</v>
      </c>
      <c r="F35" s="47">
        <v>1458</v>
      </c>
      <c r="G35" s="47">
        <v>1244</v>
      </c>
      <c r="H35" s="47">
        <v>1214</v>
      </c>
      <c r="I35" s="47">
        <v>931</v>
      </c>
      <c r="J35" s="47">
        <v>1268</v>
      </c>
      <c r="K35" s="47">
        <v>1411</v>
      </c>
      <c r="L35" s="47">
        <v>1286</v>
      </c>
      <c r="M35" s="47">
        <v>1067</v>
      </c>
      <c r="N35" s="47">
        <v>1467</v>
      </c>
      <c r="O35" s="47">
        <v>1413</v>
      </c>
      <c r="P35" s="47">
        <v>1861</v>
      </c>
      <c r="Q35" s="47">
        <v>15458</v>
      </c>
      <c r="R35" s="47"/>
      <c r="S35" s="47">
        <v>11775</v>
      </c>
      <c r="T35" s="117">
        <v>1.3127813163481954</v>
      </c>
      <c r="V35" s="107"/>
    </row>
    <row r="36" spans="1:22" ht="15.75" customHeight="1">
      <c r="A36" s="49"/>
      <c r="B36" s="58" t="s">
        <v>32</v>
      </c>
      <c r="C36" s="50" t="s">
        <v>53</v>
      </c>
      <c r="D36" s="35"/>
      <c r="E36" s="51">
        <v>185</v>
      </c>
      <c r="F36" s="52">
        <v>117</v>
      </c>
      <c r="G36" s="52">
        <v>129</v>
      </c>
      <c r="H36" s="52">
        <v>110</v>
      </c>
      <c r="I36" s="52">
        <v>99</v>
      </c>
      <c r="J36" s="52">
        <v>160</v>
      </c>
      <c r="K36" s="52">
        <v>83</v>
      </c>
      <c r="L36" s="52">
        <v>22</v>
      </c>
      <c r="M36" s="52">
        <v>66</v>
      </c>
      <c r="N36" s="52">
        <v>16</v>
      </c>
      <c r="O36" s="52">
        <v>86</v>
      </c>
      <c r="P36" s="52">
        <v>66</v>
      </c>
      <c r="Q36" s="52">
        <v>1139</v>
      </c>
      <c r="R36" s="47"/>
      <c r="S36" s="52">
        <v>2453</v>
      </c>
      <c r="T36" s="116">
        <v>0.46432939258051364</v>
      </c>
      <c r="V36" s="107"/>
    </row>
    <row r="37" spans="1:22" ht="15.75" customHeight="1">
      <c r="A37" s="49"/>
      <c r="B37" s="54" t="s">
        <v>34</v>
      </c>
      <c r="C37" s="55" t="s">
        <v>35</v>
      </c>
      <c r="D37" s="35"/>
      <c r="E37" s="56">
        <v>7</v>
      </c>
      <c r="F37" s="47">
        <v>10</v>
      </c>
      <c r="G37" s="47">
        <v>22</v>
      </c>
      <c r="H37" s="47">
        <v>20</v>
      </c>
      <c r="I37" s="47">
        <v>20</v>
      </c>
      <c r="J37" s="47">
        <v>9</v>
      </c>
      <c r="K37" s="47"/>
      <c r="L37" s="47">
        <v>15</v>
      </c>
      <c r="M37" s="47">
        <v>8</v>
      </c>
      <c r="N37" s="47">
        <v>6</v>
      </c>
      <c r="O37" s="47">
        <v>5</v>
      </c>
      <c r="P37" s="47">
        <v>17</v>
      </c>
      <c r="Q37" s="47">
        <v>139</v>
      </c>
      <c r="R37" s="47"/>
      <c r="S37" s="47">
        <v>87</v>
      </c>
      <c r="T37" s="117">
        <v>1.5977011494252873</v>
      </c>
      <c r="V37" s="107"/>
    </row>
    <row r="38" spans="1:22" ht="15.75" customHeight="1">
      <c r="A38" s="67"/>
      <c r="B38" s="118" t="s">
        <v>9</v>
      </c>
      <c r="C38" s="118"/>
      <c r="D38" s="79"/>
      <c r="E38" s="85">
        <v>5429</v>
      </c>
      <c r="F38" s="86">
        <v>5755</v>
      </c>
      <c r="G38" s="86">
        <v>5509</v>
      </c>
      <c r="H38" s="86">
        <v>6007</v>
      </c>
      <c r="I38" s="86">
        <v>6059</v>
      </c>
      <c r="J38" s="86">
        <v>6005</v>
      </c>
      <c r="K38" s="86">
        <v>5508</v>
      </c>
      <c r="L38" s="86">
        <v>5358</v>
      </c>
      <c r="M38" s="86">
        <v>6003</v>
      </c>
      <c r="N38" s="86">
        <v>6842</v>
      </c>
      <c r="O38" s="86">
        <v>7004</v>
      </c>
      <c r="P38" s="86">
        <v>6074</v>
      </c>
      <c r="Q38" s="86">
        <v>71553</v>
      </c>
      <c r="R38" s="87"/>
      <c r="S38" s="86">
        <v>73630</v>
      </c>
      <c r="T38" s="119">
        <v>0.9717913893793291</v>
      </c>
      <c r="V38" s="107"/>
    </row>
    <row r="39" spans="1:22" ht="2.25" customHeight="1">
      <c r="A39" s="79"/>
      <c r="B39" s="79"/>
      <c r="C39" s="79"/>
      <c r="D39" s="35"/>
      <c r="E39" s="9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0</v>
      </c>
      <c r="R39" s="92"/>
      <c r="S39" s="47"/>
      <c r="T39" s="117"/>
      <c r="V39" s="107"/>
    </row>
    <row r="40" spans="1:22" ht="15.75" customHeight="1">
      <c r="A40" s="42" t="s">
        <v>44</v>
      </c>
      <c r="B40" s="94" t="s">
        <v>25</v>
      </c>
      <c r="C40" s="95" t="s">
        <v>26</v>
      </c>
      <c r="D40" s="35"/>
      <c r="E40" s="63"/>
      <c r="F40" s="64"/>
      <c r="G40" s="64">
        <v>48</v>
      </c>
      <c r="H40" s="64"/>
      <c r="I40" s="64"/>
      <c r="J40" s="64"/>
      <c r="K40" s="64">
        <v>84</v>
      </c>
      <c r="L40" s="120">
        <v>72</v>
      </c>
      <c r="M40" s="64">
        <v>108</v>
      </c>
      <c r="N40" s="64">
        <v>180</v>
      </c>
      <c r="O40" s="64">
        <v>540</v>
      </c>
      <c r="P40" s="64">
        <v>432</v>
      </c>
      <c r="Q40" s="64">
        <v>1464</v>
      </c>
      <c r="R40" s="47"/>
      <c r="S40" s="64">
        <v>240</v>
      </c>
      <c r="T40" s="121">
        <v>6.1</v>
      </c>
      <c r="V40" s="107"/>
    </row>
    <row r="41" spans="1:22" ht="15.75" customHeight="1">
      <c r="A41" s="49"/>
      <c r="B41" s="54"/>
      <c r="C41" s="55" t="s">
        <v>27</v>
      </c>
      <c r="D41" s="35"/>
      <c r="E41" s="56"/>
      <c r="F41" s="47"/>
      <c r="G41" s="47"/>
      <c r="H41" s="47"/>
      <c r="I41" s="47"/>
      <c r="J41" s="47"/>
      <c r="K41" s="47"/>
      <c r="L41" s="122"/>
      <c r="M41" s="47"/>
      <c r="N41" s="47"/>
      <c r="O41" s="47"/>
      <c r="P41" s="47"/>
      <c r="Q41" s="47">
        <v>0</v>
      </c>
      <c r="R41" s="47"/>
      <c r="S41" s="47">
        <v>480</v>
      </c>
      <c r="T41" s="117">
        <v>0</v>
      </c>
      <c r="V41" s="107"/>
    </row>
    <row r="42" spans="1:22" ht="15.75" customHeight="1">
      <c r="A42" s="67"/>
      <c r="B42" s="118" t="s">
        <v>9</v>
      </c>
      <c r="C42" s="118"/>
      <c r="D42" s="79"/>
      <c r="E42" s="85">
        <v>0</v>
      </c>
      <c r="F42" s="86">
        <v>0</v>
      </c>
      <c r="G42" s="86">
        <v>48</v>
      </c>
      <c r="H42" s="86">
        <v>0</v>
      </c>
      <c r="I42" s="86">
        <v>0</v>
      </c>
      <c r="J42" s="86">
        <v>0</v>
      </c>
      <c r="K42" s="86">
        <v>84</v>
      </c>
      <c r="L42" s="86">
        <v>72</v>
      </c>
      <c r="M42" s="86">
        <v>108</v>
      </c>
      <c r="N42" s="86">
        <v>180</v>
      </c>
      <c r="O42" s="86">
        <v>540</v>
      </c>
      <c r="P42" s="86">
        <v>432</v>
      </c>
      <c r="Q42" s="86">
        <v>1464</v>
      </c>
      <c r="R42" s="87"/>
      <c r="S42" s="86">
        <v>720</v>
      </c>
      <c r="T42" s="119">
        <v>2.033333333333333</v>
      </c>
      <c r="V42" s="107"/>
    </row>
    <row r="43" spans="1:22" ht="15.75" customHeight="1">
      <c r="A43" s="123" t="s">
        <v>54</v>
      </c>
      <c r="B43" s="123"/>
      <c r="C43" s="123"/>
      <c r="D43" s="79"/>
      <c r="E43" s="100">
        <v>5429</v>
      </c>
      <c r="F43" s="101">
        <v>5755</v>
      </c>
      <c r="G43" s="101">
        <v>5557</v>
      </c>
      <c r="H43" s="101">
        <v>6007</v>
      </c>
      <c r="I43" s="101">
        <v>6059</v>
      </c>
      <c r="J43" s="101">
        <v>6005</v>
      </c>
      <c r="K43" s="101">
        <v>5592</v>
      </c>
      <c r="L43" s="101">
        <v>5430</v>
      </c>
      <c r="M43" s="101">
        <v>6111</v>
      </c>
      <c r="N43" s="101">
        <v>7022</v>
      </c>
      <c r="O43" s="101">
        <v>7544</v>
      </c>
      <c r="P43" s="101">
        <v>6506</v>
      </c>
      <c r="Q43" s="101">
        <v>73017</v>
      </c>
      <c r="R43" s="87"/>
      <c r="S43" s="101">
        <v>74350</v>
      </c>
      <c r="T43" s="124">
        <v>0.9820712844653665</v>
      </c>
      <c r="V43" s="107"/>
    </row>
    <row r="44" ht="15.75" customHeight="1"/>
    <row r="232" spans="3:4" ht="12.75">
      <c r="C232" s="105"/>
      <c r="D232" s="105"/>
    </row>
    <row r="236" spans="3:4" ht="12.75">
      <c r="C236" s="105"/>
      <c r="D236" s="105"/>
    </row>
  </sheetData>
  <sheetProtection selectLockedCells="1" selectUnlockedCells="1"/>
  <mergeCells count="11">
    <mergeCell ref="E3:Q3"/>
    <mergeCell ref="S3:T3"/>
    <mergeCell ref="A4:C4"/>
    <mergeCell ref="B14:C14"/>
    <mergeCell ref="B15:C15"/>
    <mergeCell ref="A17:C17"/>
    <mergeCell ref="B27:C27"/>
    <mergeCell ref="A29:C29"/>
    <mergeCell ref="B38:C38"/>
    <mergeCell ref="B42:C42"/>
    <mergeCell ref="A43:C43"/>
  </mergeCells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6"/>
  <sheetViews>
    <sheetView showGridLines="0" zoomScale="85" zoomScaleNormal="85" workbookViewId="0" topLeftCell="A1">
      <pane xSplit="5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P31" sqref="P31"/>
    </sheetView>
  </sheetViews>
  <sheetFormatPr defaultColWidth="9.00390625" defaultRowHeight="16.5"/>
  <cols>
    <col min="1" max="1" width="6.625" style="20" customWidth="1"/>
    <col min="2" max="2" width="7.00390625" style="20" customWidth="1"/>
    <col min="3" max="3" width="12.875" style="20" customWidth="1"/>
    <col min="4" max="4" width="0.37109375" style="20" customWidth="1"/>
    <col min="5" max="5" width="8.375" style="20" customWidth="1"/>
    <col min="6" max="6" width="8.25390625" style="20" customWidth="1"/>
    <col min="7" max="11" width="9.25390625" style="20" customWidth="1"/>
    <col min="12" max="12" width="9.125" style="20" customWidth="1"/>
    <col min="13" max="16" width="9.25390625" style="20" customWidth="1"/>
    <col min="17" max="17" width="10.00390625" style="20" customWidth="1"/>
    <col min="18" max="18" width="0.37109375" style="21" customWidth="1"/>
    <col min="19" max="19" width="9.75390625" style="20" customWidth="1"/>
    <col min="20" max="20" width="8.75390625" style="20" customWidth="1"/>
    <col min="21" max="21" width="6.875" style="20" customWidth="1"/>
    <col min="22" max="22" width="13.75390625" style="20" customWidth="1"/>
    <col min="23" max="24" width="9.375" style="20" customWidth="1"/>
    <col min="25" max="25" width="9.125" style="20" customWidth="1"/>
    <col min="26" max="16384" width="9.00390625" style="20" customWidth="1"/>
  </cols>
  <sheetData>
    <row r="1" spans="1:20" s="27" customFormat="1" ht="30.75" customHeight="1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6"/>
      <c r="R2" s="127"/>
      <c r="S2" s="126"/>
      <c r="T2" s="128" t="s">
        <v>6</v>
      </c>
    </row>
    <row r="3" spans="1:20" ht="20.25" customHeight="1">
      <c r="A3" s="1"/>
      <c r="B3" s="1"/>
      <c r="C3" s="1"/>
      <c r="D3" s="1"/>
      <c r="E3" s="129" t="s">
        <v>56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131" t="s">
        <v>50</v>
      </c>
      <c r="T3" s="131"/>
    </row>
    <row r="4" spans="1:20" ht="12.75">
      <c r="A4" s="132" t="s">
        <v>51</v>
      </c>
      <c r="B4" s="132"/>
      <c r="C4" s="132"/>
      <c r="D4" s="133"/>
      <c r="E4" s="134" t="s">
        <v>10</v>
      </c>
      <c r="F4" s="135" t="s">
        <v>11</v>
      </c>
      <c r="G4" s="135" t="s">
        <v>12</v>
      </c>
      <c r="H4" s="135" t="s">
        <v>13</v>
      </c>
      <c r="I4" s="135" t="s">
        <v>14</v>
      </c>
      <c r="J4" s="135" t="s">
        <v>15</v>
      </c>
      <c r="K4" s="135" t="s">
        <v>16</v>
      </c>
      <c r="L4" s="135" t="s">
        <v>17</v>
      </c>
      <c r="M4" s="135" t="s">
        <v>18</v>
      </c>
      <c r="N4" s="135" t="s">
        <v>19</v>
      </c>
      <c r="O4" s="135" t="s">
        <v>20</v>
      </c>
      <c r="P4" s="135" t="s">
        <v>21</v>
      </c>
      <c r="Q4" s="135" t="s">
        <v>9</v>
      </c>
      <c r="R4" s="136"/>
      <c r="S4" s="135" t="s">
        <v>57</v>
      </c>
      <c r="T4" s="135" t="s">
        <v>23</v>
      </c>
    </row>
    <row r="5" spans="1:20" ht="2.25" customHeight="1">
      <c r="A5" s="133"/>
      <c r="B5" s="133"/>
      <c r="C5" s="133"/>
      <c r="D5" s="133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3"/>
      <c r="R5" s="133"/>
      <c r="S5" s="133"/>
      <c r="T5" s="133"/>
    </row>
    <row r="6" spans="1:23" ht="15.75" customHeight="1">
      <c r="A6" s="139" t="s">
        <v>9</v>
      </c>
      <c r="B6" s="140" t="s">
        <v>25</v>
      </c>
      <c r="C6" s="141" t="s">
        <v>26</v>
      </c>
      <c r="D6" s="133"/>
      <c r="E6" s="142">
        <v>1289</v>
      </c>
      <c r="F6" s="143">
        <v>1083</v>
      </c>
      <c r="G6" s="143">
        <v>1404</v>
      </c>
      <c r="H6" s="143">
        <v>1117</v>
      </c>
      <c r="I6" s="143">
        <v>1330</v>
      </c>
      <c r="J6" s="143">
        <v>1117</v>
      </c>
      <c r="K6" s="143">
        <v>1388</v>
      </c>
      <c r="L6" s="143">
        <v>1353</v>
      </c>
      <c r="M6" s="143">
        <v>1125</v>
      </c>
      <c r="N6" s="143">
        <v>988</v>
      </c>
      <c r="O6" s="143">
        <v>1412</v>
      </c>
      <c r="P6" s="143">
        <v>1154</v>
      </c>
      <c r="Q6" s="143">
        <v>14760</v>
      </c>
      <c r="R6" s="144"/>
      <c r="S6" s="143">
        <v>11119</v>
      </c>
      <c r="T6" s="145">
        <v>1.3274575051713284</v>
      </c>
      <c r="V6" s="107"/>
      <c r="W6" s="107"/>
    </row>
    <row r="7" spans="1:23" ht="15.75" customHeight="1">
      <c r="A7" s="146"/>
      <c r="B7" s="147"/>
      <c r="C7" s="148" t="s">
        <v>27</v>
      </c>
      <c r="D7" s="133"/>
      <c r="E7" s="149">
        <v>1085</v>
      </c>
      <c r="F7" s="150">
        <v>942</v>
      </c>
      <c r="G7" s="150">
        <v>1688</v>
      </c>
      <c r="H7" s="150">
        <v>1585</v>
      </c>
      <c r="I7" s="150">
        <v>1952</v>
      </c>
      <c r="J7" s="150">
        <v>1765</v>
      </c>
      <c r="K7" s="150">
        <v>1760</v>
      </c>
      <c r="L7" s="150">
        <v>1370</v>
      </c>
      <c r="M7" s="150">
        <v>1324</v>
      </c>
      <c r="N7" s="150">
        <v>1721</v>
      </c>
      <c r="O7" s="150">
        <v>1782</v>
      </c>
      <c r="P7" s="150">
        <v>1560</v>
      </c>
      <c r="Q7" s="150">
        <v>18534</v>
      </c>
      <c r="R7" s="144"/>
      <c r="S7" s="150">
        <v>20571</v>
      </c>
      <c r="T7" s="151">
        <v>0.9009771036896602</v>
      </c>
      <c r="V7" s="107"/>
      <c r="W7" s="107"/>
    </row>
    <row r="8" spans="1:23" ht="15.75" customHeight="1">
      <c r="A8" s="146"/>
      <c r="B8" s="147"/>
      <c r="C8" s="148" t="s">
        <v>28</v>
      </c>
      <c r="D8" s="133"/>
      <c r="E8" s="149">
        <v>559</v>
      </c>
      <c r="F8" s="150">
        <v>488</v>
      </c>
      <c r="G8" s="150">
        <v>328</v>
      </c>
      <c r="H8" s="150">
        <v>353</v>
      </c>
      <c r="I8" s="150">
        <v>255</v>
      </c>
      <c r="J8" s="150">
        <v>236</v>
      </c>
      <c r="K8" s="150">
        <v>342</v>
      </c>
      <c r="L8" s="150">
        <v>522</v>
      </c>
      <c r="M8" s="150">
        <v>597</v>
      </c>
      <c r="N8" s="150">
        <v>437</v>
      </c>
      <c r="O8" s="150">
        <v>605</v>
      </c>
      <c r="P8" s="150">
        <v>526</v>
      </c>
      <c r="Q8" s="150">
        <v>5248</v>
      </c>
      <c r="R8" s="144"/>
      <c r="S8" s="150">
        <v>7568</v>
      </c>
      <c r="T8" s="151">
        <v>0.693446088794926</v>
      </c>
      <c r="V8" s="107"/>
      <c r="W8" s="107"/>
    </row>
    <row r="9" spans="1:23" ht="15.75" customHeight="1">
      <c r="A9" s="146"/>
      <c r="B9" s="147"/>
      <c r="C9" s="148" t="s">
        <v>52</v>
      </c>
      <c r="D9" s="133"/>
      <c r="E9" s="149">
        <v>1802</v>
      </c>
      <c r="F9" s="150">
        <v>1587</v>
      </c>
      <c r="G9" s="150">
        <v>3766</v>
      </c>
      <c r="H9" s="150">
        <v>4097</v>
      </c>
      <c r="I9" s="150">
        <v>3962</v>
      </c>
      <c r="J9" s="150">
        <v>4274</v>
      </c>
      <c r="K9" s="150">
        <v>3930</v>
      </c>
      <c r="L9" s="150">
        <v>4081</v>
      </c>
      <c r="M9" s="150">
        <v>4000</v>
      </c>
      <c r="N9" s="150">
        <v>3780</v>
      </c>
      <c r="O9" s="150">
        <v>2367</v>
      </c>
      <c r="P9" s="150">
        <v>2966</v>
      </c>
      <c r="Q9" s="150">
        <v>40612</v>
      </c>
      <c r="R9" s="144"/>
      <c r="S9" s="150">
        <v>4582</v>
      </c>
      <c r="T9" s="151">
        <v>8.863378437363597</v>
      </c>
      <c r="V9" s="107"/>
      <c r="W9" s="107"/>
    </row>
    <row r="10" spans="1:23" ht="15.75" customHeight="1">
      <c r="A10" s="146"/>
      <c r="B10" s="152" t="s">
        <v>30</v>
      </c>
      <c r="C10" s="153" t="s">
        <v>58</v>
      </c>
      <c r="D10" s="133"/>
      <c r="E10" s="154">
        <v>1839</v>
      </c>
      <c r="F10" s="144">
        <v>1964</v>
      </c>
      <c r="G10" s="144">
        <v>2282</v>
      </c>
      <c r="H10" s="144">
        <v>2100</v>
      </c>
      <c r="I10" s="144">
        <v>2186</v>
      </c>
      <c r="J10" s="144">
        <v>1877</v>
      </c>
      <c r="K10" s="144">
        <v>2186</v>
      </c>
      <c r="L10" s="144">
        <v>1645</v>
      </c>
      <c r="M10" s="144">
        <v>1588</v>
      </c>
      <c r="N10" s="144">
        <v>1570</v>
      </c>
      <c r="O10" s="144">
        <v>1980</v>
      </c>
      <c r="P10" s="144">
        <v>1468</v>
      </c>
      <c r="Q10" s="144">
        <v>22685</v>
      </c>
      <c r="R10" s="144"/>
      <c r="S10" s="144">
        <v>25143</v>
      </c>
      <c r="T10" s="155">
        <v>0.9022391918227738</v>
      </c>
      <c r="V10" s="107"/>
      <c r="W10" s="107"/>
    </row>
    <row r="11" spans="1:23" ht="15.75" customHeight="1">
      <c r="A11" s="146"/>
      <c r="B11" s="156" t="s">
        <v>32</v>
      </c>
      <c r="C11" s="148" t="s">
        <v>53</v>
      </c>
      <c r="D11" s="133"/>
      <c r="E11" s="149">
        <v>227</v>
      </c>
      <c r="F11" s="150">
        <v>206</v>
      </c>
      <c r="G11" s="150">
        <v>316</v>
      </c>
      <c r="H11" s="150">
        <v>336</v>
      </c>
      <c r="I11" s="150">
        <v>325</v>
      </c>
      <c r="J11" s="150">
        <v>547</v>
      </c>
      <c r="K11" s="150">
        <v>516</v>
      </c>
      <c r="L11" s="150">
        <v>371</v>
      </c>
      <c r="M11" s="150">
        <v>366</v>
      </c>
      <c r="N11" s="150">
        <v>224</v>
      </c>
      <c r="O11" s="150">
        <v>302</v>
      </c>
      <c r="P11" s="150">
        <v>309</v>
      </c>
      <c r="Q11" s="150">
        <v>4045</v>
      </c>
      <c r="R11" s="144"/>
      <c r="S11" s="150">
        <v>4458</v>
      </c>
      <c r="T11" s="151">
        <v>0.9073575594436967</v>
      </c>
      <c r="V11" s="107"/>
      <c r="W11" s="107"/>
    </row>
    <row r="12" spans="1:23" ht="15.75" customHeight="1">
      <c r="A12" s="146"/>
      <c r="B12" s="152" t="s">
        <v>34</v>
      </c>
      <c r="C12" s="153" t="s">
        <v>35</v>
      </c>
      <c r="D12" s="133"/>
      <c r="E12" s="154">
        <v>483</v>
      </c>
      <c r="F12" s="144">
        <v>311</v>
      </c>
      <c r="G12" s="144">
        <v>322</v>
      </c>
      <c r="H12" s="144">
        <v>341</v>
      </c>
      <c r="I12" s="144">
        <v>280</v>
      </c>
      <c r="J12" s="144">
        <v>312</v>
      </c>
      <c r="K12" s="144">
        <v>356</v>
      </c>
      <c r="L12" s="144">
        <v>476</v>
      </c>
      <c r="M12" s="144">
        <v>280</v>
      </c>
      <c r="N12" s="144">
        <v>262</v>
      </c>
      <c r="O12" s="144">
        <v>325</v>
      </c>
      <c r="P12" s="144">
        <v>384</v>
      </c>
      <c r="Q12" s="144">
        <v>4132</v>
      </c>
      <c r="R12" s="144"/>
      <c r="S12" s="144">
        <v>4717</v>
      </c>
      <c r="T12" s="155">
        <v>0.8759804960780156</v>
      </c>
      <c r="V12" s="107"/>
      <c r="W12" s="107"/>
    </row>
    <row r="13" spans="1:23" ht="15.75" customHeight="1">
      <c r="A13" s="146"/>
      <c r="B13" s="157"/>
      <c r="C13" s="158" t="s">
        <v>36</v>
      </c>
      <c r="D13" s="133"/>
      <c r="E13" s="154">
        <v>295</v>
      </c>
      <c r="F13" s="144">
        <v>191</v>
      </c>
      <c r="G13" s="144">
        <v>284</v>
      </c>
      <c r="H13" s="144">
        <v>414</v>
      </c>
      <c r="I13" s="144">
        <v>135</v>
      </c>
      <c r="J13" s="144">
        <v>236</v>
      </c>
      <c r="K13" s="144">
        <v>285</v>
      </c>
      <c r="L13" s="144">
        <v>282</v>
      </c>
      <c r="M13" s="144">
        <v>224</v>
      </c>
      <c r="N13" s="144">
        <v>143</v>
      </c>
      <c r="O13" s="144">
        <v>198</v>
      </c>
      <c r="P13" s="144">
        <v>298</v>
      </c>
      <c r="Q13" s="144">
        <v>2985</v>
      </c>
      <c r="R13" s="144"/>
      <c r="S13" s="144">
        <v>3589</v>
      </c>
      <c r="T13" s="155">
        <v>0.8317079966564502</v>
      </c>
      <c r="V13" s="107"/>
      <c r="W13" s="107"/>
    </row>
    <row r="14" spans="1:23" ht="15.75" customHeight="1">
      <c r="A14" s="159"/>
      <c r="B14" s="62" t="s">
        <v>37</v>
      </c>
      <c r="C14" s="62"/>
      <c r="D14" s="160"/>
      <c r="E14" s="161">
        <f>E27+E38</f>
        <v>7579</v>
      </c>
      <c r="F14" s="161">
        <f aca="true" t="shared" si="0" ref="F14:Q14">F27+F38</f>
        <v>6682</v>
      </c>
      <c r="G14" s="161">
        <f t="shared" si="0"/>
        <v>10180</v>
      </c>
      <c r="H14" s="161">
        <f t="shared" si="0"/>
        <v>10313</v>
      </c>
      <c r="I14" s="161">
        <f t="shared" si="0"/>
        <v>10155</v>
      </c>
      <c r="J14" s="161">
        <f t="shared" si="0"/>
        <v>10304</v>
      </c>
      <c r="K14" s="161">
        <f t="shared" si="0"/>
        <v>10763</v>
      </c>
      <c r="L14" s="161">
        <f t="shared" si="0"/>
        <v>10040</v>
      </c>
      <c r="M14" s="161">
        <f t="shared" si="0"/>
        <v>9504</v>
      </c>
      <c r="N14" s="161">
        <f t="shared" si="0"/>
        <v>9125</v>
      </c>
      <c r="O14" s="161">
        <f t="shared" si="0"/>
        <v>8971</v>
      </c>
      <c r="P14" s="161">
        <f t="shared" si="0"/>
        <v>8665</v>
      </c>
      <c r="Q14" s="161">
        <f t="shared" si="0"/>
        <v>112281</v>
      </c>
      <c r="R14" s="162"/>
      <c r="S14" s="163">
        <v>81747</v>
      </c>
      <c r="T14" s="164">
        <v>1.3823259569158501</v>
      </c>
      <c r="V14" s="107"/>
      <c r="W14" s="107"/>
    </row>
    <row r="15" spans="1:23" ht="15.75" customHeight="1">
      <c r="A15" s="67"/>
      <c r="B15" s="68" t="s">
        <v>38</v>
      </c>
      <c r="C15" s="68"/>
      <c r="D15" s="69"/>
      <c r="E15" s="111">
        <f>E14+E42</f>
        <v>7579</v>
      </c>
      <c r="F15" s="111">
        <f aca="true" t="shared" si="1" ref="F15:Q15">F14+F42</f>
        <v>6772</v>
      </c>
      <c r="G15" s="111">
        <f t="shared" si="1"/>
        <v>10390</v>
      </c>
      <c r="H15" s="111">
        <f t="shared" si="1"/>
        <v>10343</v>
      </c>
      <c r="I15" s="111">
        <f t="shared" si="1"/>
        <v>10425</v>
      </c>
      <c r="J15" s="111">
        <f t="shared" si="1"/>
        <v>10364</v>
      </c>
      <c r="K15" s="111">
        <f t="shared" si="1"/>
        <v>10763</v>
      </c>
      <c r="L15" s="111">
        <f t="shared" si="1"/>
        <v>10100</v>
      </c>
      <c r="M15" s="111">
        <f t="shared" si="1"/>
        <v>9504</v>
      </c>
      <c r="N15" s="111">
        <f t="shared" si="1"/>
        <v>9125</v>
      </c>
      <c r="O15" s="111">
        <f t="shared" si="1"/>
        <v>8971</v>
      </c>
      <c r="P15" s="111">
        <f t="shared" si="1"/>
        <v>8665</v>
      </c>
      <c r="Q15" s="111">
        <f t="shared" si="1"/>
        <v>113001</v>
      </c>
      <c r="R15" s="112"/>
      <c r="S15" s="113">
        <f>'2012'!E27+'2012'!E38</f>
        <v>8233</v>
      </c>
      <c r="T15" s="114">
        <f>E15/S15</f>
        <v>0.920563585570266</v>
      </c>
      <c r="V15" s="107"/>
      <c r="W15" s="107"/>
    </row>
    <row r="16" spans="1:20" ht="12" customHeight="1">
      <c r="A16" s="160"/>
      <c r="B16" s="160"/>
      <c r="C16" s="160"/>
      <c r="D16" s="133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1:20" ht="12.75">
      <c r="A17" s="132" t="s">
        <v>39</v>
      </c>
      <c r="B17" s="132"/>
      <c r="C17" s="132"/>
      <c r="D17" s="133"/>
      <c r="E17" s="134" t="s">
        <v>10</v>
      </c>
      <c r="F17" s="135" t="s">
        <v>11</v>
      </c>
      <c r="G17" s="135" t="s">
        <v>12</v>
      </c>
      <c r="H17" s="135" t="s">
        <v>13</v>
      </c>
      <c r="I17" s="135" t="s">
        <v>14</v>
      </c>
      <c r="J17" s="135" t="s">
        <v>15</v>
      </c>
      <c r="K17" s="135" t="s">
        <v>16</v>
      </c>
      <c r="L17" s="135" t="s">
        <v>17</v>
      </c>
      <c r="M17" s="135" t="s">
        <v>18</v>
      </c>
      <c r="N17" s="135" t="s">
        <v>19</v>
      </c>
      <c r="O17" s="135" t="s">
        <v>20</v>
      </c>
      <c r="P17" s="135" t="s">
        <v>21</v>
      </c>
      <c r="Q17" s="135" t="s">
        <v>9</v>
      </c>
      <c r="R17" s="136"/>
      <c r="S17" s="135" t="s">
        <v>57</v>
      </c>
      <c r="T17" s="135" t="s">
        <v>23</v>
      </c>
    </row>
    <row r="18" spans="1:20" ht="2.25" customHeight="1">
      <c r="A18" s="133"/>
      <c r="B18" s="133"/>
      <c r="C18" s="133"/>
      <c r="D18" s="133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</row>
    <row r="19" spans="1:22" ht="15.75" customHeight="1">
      <c r="A19" s="139" t="s">
        <v>40</v>
      </c>
      <c r="B19" s="140" t="s">
        <v>25</v>
      </c>
      <c r="C19" s="141" t="s">
        <v>26</v>
      </c>
      <c r="D19" s="133"/>
      <c r="E19" s="142">
        <v>922</v>
      </c>
      <c r="F19" s="143">
        <v>936</v>
      </c>
      <c r="G19" s="143">
        <v>874</v>
      </c>
      <c r="H19" s="143">
        <v>671</v>
      </c>
      <c r="I19" s="143">
        <v>728</v>
      </c>
      <c r="J19" s="143">
        <v>582</v>
      </c>
      <c r="K19" s="143">
        <v>753</v>
      </c>
      <c r="L19" s="143">
        <v>619</v>
      </c>
      <c r="M19" s="143">
        <v>643</v>
      </c>
      <c r="N19" s="143">
        <v>385</v>
      </c>
      <c r="O19" s="143">
        <v>522</v>
      </c>
      <c r="P19" s="143">
        <v>722</v>
      </c>
      <c r="Q19" s="143">
        <v>8357</v>
      </c>
      <c r="R19" s="144"/>
      <c r="S19" s="143">
        <v>5835</v>
      </c>
      <c r="T19" s="166">
        <v>1.4322193658954585</v>
      </c>
      <c r="V19" s="107"/>
    </row>
    <row r="20" spans="1:22" ht="15.75" customHeight="1">
      <c r="A20" s="146"/>
      <c r="B20" s="147"/>
      <c r="C20" s="148" t="s">
        <v>27</v>
      </c>
      <c r="D20" s="133"/>
      <c r="E20" s="149">
        <v>18</v>
      </c>
      <c r="F20" s="150">
        <v>19</v>
      </c>
      <c r="G20" s="150">
        <v>17</v>
      </c>
      <c r="H20" s="150">
        <v>5</v>
      </c>
      <c r="I20" s="150">
        <v>16</v>
      </c>
      <c r="J20" s="150">
        <v>9</v>
      </c>
      <c r="K20" s="150">
        <v>10</v>
      </c>
      <c r="L20" s="150">
        <v>7</v>
      </c>
      <c r="M20" s="150">
        <v>3</v>
      </c>
      <c r="N20" s="150">
        <v>6</v>
      </c>
      <c r="O20" s="150">
        <v>6</v>
      </c>
      <c r="P20" s="150">
        <v>6</v>
      </c>
      <c r="Q20" s="150">
        <v>122</v>
      </c>
      <c r="R20" s="144"/>
      <c r="S20" s="150">
        <v>1514</v>
      </c>
      <c r="T20" s="167">
        <v>0.08058124174372523</v>
      </c>
      <c r="V20" s="107"/>
    </row>
    <row r="21" spans="1:22" ht="15.75" customHeight="1">
      <c r="A21" s="146"/>
      <c r="B21" s="147"/>
      <c r="C21" s="148" t="s">
        <v>28</v>
      </c>
      <c r="D21" s="133"/>
      <c r="E21" s="149">
        <v>11</v>
      </c>
      <c r="F21" s="150">
        <v>8</v>
      </c>
      <c r="G21" s="150">
        <v>6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>
        <v>25</v>
      </c>
      <c r="R21" s="144"/>
      <c r="S21" s="150">
        <v>1410</v>
      </c>
      <c r="T21" s="167">
        <v>0.01773049645390071</v>
      </c>
      <c r="V21" s="107"/>
    </row>
    <row r="22" spans="1:22" ht="15.75" customHeight="1">
      <c r="A22" s="146"/>
      <c r="B22" s="147"/>
      <c r="C22" s="148" t="s">
        <v>52</v>
      </c>
      <c r="D22" s="133"/>
      <c r="E22" s="149">
        <v>0</v>
      </c>
      <c r="F22" s="150">
        <v>0</v>
      </c>
      <c r="G22" s="150">
        <v>2073</v>
      </c>
      <c r="H22" s="150">
        <v>1470</v>
      </c>
      <c r="I22" s="150">
        <v>1163</v>
      </c>
      <c r="J22" s="150">
        <v>700</v>
      </c>
      <c r="K22" s="150">
        <v>910</v>
      </c>
      <c r="L22" s="150">
        <v>907</v>
      </c>
      <c r="M22" s="150">
        <v>657</v>
      </c>
      <c r="N22" s="150">
        <v>617</v>
      </c>
      <c r="O22" s="150">
        <v>895</v>
      </c>
      <c r="P22" s="150">
        <v>1223</v>
      </c>
      <c r="Q22" s="150">
        <v>10615</v>
      </c>
      <c r="R22" s="144"/>
      <c r="S22" s="150">
        <v>0</v>
      </c>
      <c r="T22" s="167"/>
      <c r="V22" s="107"/>
    </row>
    <row r="23" spans="1:22" ht="15.75" customHeight="1">
      <c r="A23" s="146"/>
      <c r="B23" s="152" t="s">
        <v>30</v>
      </c>
      <c r="C23" s="153" t="s">
        <v>58</v>
      </c>
      <c r="D23" s="133"/>
      <c r="E23" s="154">
        <v>1024</v>
      </c>
      <c r="F23" s="144">
        <v>896</v>
      </c>
      <c r="G23" s="144">
        <v>1028</v>
      </c>
      <c r="H23" s="144">
        <v>957</v>
      </c>
      <c r="I23" s="144">
        <v>1057</v>
      </c>
      <c r="J23" s="144">
        <v>857</v>
      </c>
      <c r="K23" s="144">
        <v>1091</v>
      </c>
      <c r="L23" s="144">
        <v>942</v>
      </c>
      <c r="M23" s="144">
        <v>1026</v>
      </c>
      <c r="N23" s="144">
        <v>473</v>
      </c>
      <c r="O23" s="144">
        <v>902</v>
      </c>
      <c r="P23" s="144">
        <v>657</v>
      </c>
      <c r="Q23" s="144">
        <v>10910</v>
      </c>
      <c r="R23" s="144"/>
      <c r="S23" s="144">
        <v>14054</v>
      </c>
      <c r="T23" s="168">
        <v>0.7762914472747973</v>
      </c>
      <c r="V23" s="107"/>
    </row>
    <row r="24" spans="1:22" ht="15.75" customHeight="1">
      <c r="A24" s="146"/>
      <c r="B24" s="156" t="s">
        <v>32</v>
      </c>
      <c r="C24" s="148" t="s">
        <v>53</v>
      </c>
      <c r="D24" s="133"/>
      <c r="E24" s="149">
        <v>107</v>
      </c>
      <c r="F24" s="150">
        <v>81</v>
      </c>
      <c r="G24" s="150">
        <v>76</v>
      </c>
      <c r="H24" s="150">
        <v>124</v>
      </c>
      <c r="I24" s="150">
        <v>138</v>
      </c>
      <c r="J24" s="150">
        <v>105</v>
      </c>
      <c r="K24" s="150">
        <v>101</v>
      </c>
      <c r="L24" s="150">
        <v>200</v>
      </c>
      <c r="M24" s="150">
        <v>168</v>
      </c>
      <c r="N24" s="150">
        <v>142</v>
      </c>
      <c r="O24" s="150">
        <v>137</v>
      </c>
      <c r="P24" s="150">
        <v>213</v>
      </c>
      <c r="Q24" s="150">
        <v>1592</v>
      </c>
      <c r="R24" s="144"/>
      <c r="S24" s="150">
        <v>1393</v>
      </c>
      <c r="T24" s="167">
        <v>1.1428571428571428</v>
      </c>
      <c r="V24" s="107"/>
    </row>
    <row r="25" spans="1:22" ht="15.75" customHeight="1">
      <c r="A25" s="146"/>
      <c r="B25" s="152" t="s">
        <v>34</v>
      </c>
      <c r="C25" s="153" t="s">
        <v>35</v>
      </c>
      <c r="D25" s="133"/>
      <c r="E25" s="154">
        <v>480</v>
      </c>
      <c r="F25" s="144">
        <v>309</v>
      </c>
      <c r="G25" s="144">
        <v>319</v>
      </c>
      <c r="H25" s="144">
        <v>339</v>
      </c>
      <c r="I25" s="144">
        <v>278</v>
      </c>
      <c r="J25" s="144">
        <v>288</v>
      </c>
      <c r="K25" s="144">
        <v>356</v>
      </c>
      <c r="L25" s="144">
        <v>476</v>
      </c>
      <c r="M25" s="144">
        <v>279</v>
      </c>
      <c r="N25" s="144">
        <v>245</v>
      </c>
      <c r="O25" s="144">
        <v>293</v>
      </c>
      <c r="P25" s="144">
        <v>383</v>
      </c>
      <c r="Q25" s="144">
        <v>4045</v>
      </c>
      <c r="R25" s="144"/>
      <c r="S25" s="144">
        <v>4664</v>
      </c>
      <c r="T25" s="168">
        <v>0.8672813036020584</v>
      </c>
      <c r="V25" s="107"/>
    </row>
    <row r="26" spans="1:22" ht="15.75" customHeight="1">
      <c r="A26" s="146"/>
      <c r="B26" s="157"/>
      <c r="C26" s="158" t="s">
        <v>36</v>
      </c>
      <c r="D26" s="133"/>
      <c r="E26" s="154">
        <v>295</v>
      </c>
      <c r="F26" s="144">
        <v>191</v>
      </c>
      <c r="G26" s="144">
        <v>284</v>
      </c>
      <c r="H26" s="144">
        <v>414</v>
      </c>
      <c r="I26" s="144">
        <v>135</v>
      </c>
      <c r="J26" s="144">
        <v>236</v>
      </c>
      <c r="K26" s="144">
        <v>285</v>
      </c>
      <c r="L26" s="144">
        <v>282</v>
      </c>
      <c r="M26" s="144">
        <v>224</v>
      </c>
      <c r="N26" s="144">
        <v>143</v>
      </c>
      <c r="O26" s="144">
        <v>198</v>
      </c>
      <c r="P26" s="144">
        <v>298</v>
      </c>
      <c r="Q26" s="144">
        <v>2985</v>
      </c>
      <c r="R26" s="144"/>
      <c r="S26" s="144">
        <v>3589</v>
      </c>
      <c r="T26" s="168">
        <v>0.8317079966564502</v>
      </c>
      <c r="V26" s="107"/>
    </row>
    <row r="27" spans="1:22" ht="15.75" customHeight="1">
      <c r="A27" s="159"/>
      <c r="B27" s="169" t="s">
        <v>9</v>
      </c>
      <c r="C27" s="169"/>
      <c r="D27" s="160"/>
      <c r="E27" s="161">
        <v>2857</v>
      </c>
      <c r="F27" s="163">
        <v>2440</v>
      </c>
      <c r="G27" s="163">
        <v>4677</v>
      </c>
      <c r="H27" s="163">
        <v>3980</v>
      </c>
      <c r="I27" s="163">
        <v>3515</v>
      </c>
      <c r="J27" s="163">
        <v>2777</v>
      </c>
      <c r="K27" s="163">
        <v>3506</v>
      </c>
      <c r="L27" s="163">
        <v>3433</v>
      </c>
      <c r="M27" s="163">
        <v>3000</v>
      </c>
      <c r="N27" s="163">
        <v>2011</v>
      </c>
      <c r="O27" s="163">
        <v>2953</v>
      </c>
      <c r="P27" s="163">
        <v>3502</v>
      </c>
      <c r="Q27" s="163">
        <v>38651</v>
      </c>
      <c r="R27" s="162"/>
      <c r="S27" s="163">
        <v>32459</v>
      </c>
      <c r="T27" s="170">
        <v>1.190763732708956</v>
      </c>
      <c r="V27" s="107"/>
    </row>
    <row r="28" spans="1:20" ht="12" customHeight="1">
      <c r="A28" s="160"/>
      <c r="B28" s="160"/>
      <c r="C28" s="160"/>
      <c r="D28" s="13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2" t="s">
        <v>42</v>
      </c>
      <c r="B29" s="132"/>
      <c r="C29" s="132"/>
      <c r="D29" s="133"/>
      <c r="E29" s="134" t="s">
        <v>10</v>
      </c>
      <c r="F29" s="135" t="s">
        <v>11</v>
      </c>
      <c r="G29" s="135" t="s">
        <v>12</v>
      </c>
      <c r="H29" s="135" t="s">
        <v>13</v>
      </c>
      <c r="I29" s="135" t="s">
        <v>14</v>
      </c>
      <c r="J29" s="135" t="s">
        <v>15</v>
      </c>
      <c r="K29" s="135" t="s">
        <v>16</v>
      </c>
      <c r="L29" s="135" t="s">
        <v>17</v>
      </c>
      <c r="M29" s="135" t="s">
        <v>18</v>
      </c>
      <c r="N29" s="135" t="s">
        <v>19</v>
      </c>
      <c r="O29" s="135" t="s">
        <v>20</v>
      </c>
      <c r="P29" s="135" t="s">
        <v>21</v>
      </c>
      <c r="Q29" s="135" t="s">
        <v>9</v>
      </c>
      <c r="R29" s="136"/>
      <c r="S29" s="135" t="s">
        <v>57</v>
      </c>
      <c r="T29" s="135" t="s">
        <v>23</v>
      </c>
    </row>
    <row r="30" spans="1:20" ht="2.25" customHeight="1">
      <c r="A30" s="133"/>
      <c r="B30" s="133"/>
      <c r="C30" s="133"/>
      <c r="D30" s="133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2" ht="15.75" customHeight="1">
      <c r="A31" s="139" t="s">
        <v>40</v>
      </c>
      <c r="B31" s="140" t="s">
        <v>25</v>
      </c>
      <c r="C31" s="141" t="s">
        <v>26</v>
      </c>
      <c r="D31" s="133"/>
      <c r="E31" s="142">
        <v>367</v>
      </c>
      <c r="F31" s="143">
        <v>147</v>
      </c>
      <c r="G31" s="143">
        <v>530</v>
      </c>
      <c r="H31" s="143">
        <v>446</v>
      </c>
      <c r="I31" s="143">
        <v>482</v>
      </c>
      <c r="J31" s="143">
        <v>475</v>
      </c>
      <c r="K31" s="143">
        <v>635</v>
      </c>
      <c r="L31" s="143">
        <v>674</v>
      </c>
      <c r="M31" s="143">
        <v>482</v>
      </c>
      <c r="N31" s="143">
        <v>603</v>
      </c>
      <c r="O31" s="143">
        <v>890</v>
      </c>
      <c r="P31" s="143">
        <v>432</v>
      </c>
      <c r="Q31" s="143">
        <v>6163</v>
      </c>
      <c r="R31" s="144"/>
      <c r="S31" s="143">
        <v>5014</v>
      </c>
      <c r="T31" s="166">
        <v>1.2291583566015158</v>
      </c>
      <c r="V31" s="107"/>
    </row>
    <row r="32" spans="1:22" ht="15.75" customHeight="1">
      <c r="A32" s="146"/>
      <c r="B32" s="147"/>
      <c r="C32" s="148" t="s">
        <v>27</v>
      </c>
      <c r="D32" s="133"/>
      <c r="E32" s="149">
        <v>1067</v>
      </c>
      <c r="F32" s="150">
        <v>833</v>
      </c>
      <c r="G32" s="150">
        <v>1461</v>
      </c>
      <c r="H32" s="150">
        <v>1550</v>
      </c>
      <c r="I32" s="150">
        <v>1786</v>
      </c>
      <c r="J32" s="150">
        <v>1756</v>
      </c>
      <c r="K32" s="150">
        <v>1750</v>
      </c>
      <c r="L32" s="150">
        <v>1363</v>
      </c>
      <c r="M32" s="150">
        <v>1321</v>
      </c>
      <c r="N32" s="150">
        <v>1715</v>
      </c>
      <c r="O32" s="150">
        <v>1776</v>
      </c>
      <c r="P32" s="150">
        <v>1554</v>
      </c>
      <c r="Q32" s="150">
        <v>17932</v>
      </c>
      <c r="R32" s="144"/>
      <c r="S32" s="150">
        <v>17795</v>
      </c>
      <c r="T32" s="167">
        <v>1.007698791795448</v>
      </c>
      <c r="V32" s="107"/>
    </row>
    <row r="33" spans="1:22" ht="15.75" customHeight="1">
      <c r="A33" s="146"/>
      <c r="B33" s="147"/>
      <c r="C33" s="148" t="s">
        <v>28</v>
      </c>
      <c r="D33" s="133"/>
      <c r="E33" s="149">
        <v>548</v>
      </c>
      <c r="F33" s="150">
        <v>480</v>
      </c>
      <c r="G33" s="150">
        <v>322</v>
      </c>
      <c r="H33" s="150">
        <v>353</v>
      </c>
      <c r="I33" s="150">
        <v>255</v>
      </c>
      <c r="J33" s="150">
        <v>236</v>
      </c>
      <c r="K33" s="150">
        <v>342</v>
      </c>
      <c r="L33" s="150">
        <v>522</v>
      </c>
      <c r="M33" s="150">
        <v>597</v>
      </c>
      <c r="N33" s="150">
        <v>437</v>
      </c>
      <c r="O33" s="150">
        <v>605</v>
      </c>
      <c r="P33" s="150">
        <v>526</v>
      </c>
      <c r="Q33" s="150">
        <v>5223</v>
      </c>
      <c r="R33" s="144"/>
      <c r="S33" s="150">
        <v>6158</v>
      </c>
      <c r="T33" s="167">
        <v>0.848164988632673</v>
      </c>
      <c r="V33" s="107"/>
    </row>
    <row r="34" spans="1:22" ht="15.75" customHeight="1">
      <c r="A34" s="146"/>
      <c r="B34" s="147"/>
      <c r="C34" s="148" t="s">
        <v>52</v>
      </c>
      <c r="D34" s="133"/>
      <c r="E34" s="149">
        <v>1802</v>
      </c>
      <c r="F34" s="150">
        <v>1587</v>
      </c>
      <c r="G34" s="150">
        <v>1693</v>
      </c>
      <c r="H34" s="150">
        <v>2627</v>
      </c>
      <c r="I34" s="150">
        <v>2799</v>
      </c>
      <c r="J34" s="150">
        <v>3574</v>
      </c>
      <c r="K34" s="150">
        <v>3020</v>
      </c>
      <c r="L34" s="150">
        <v>3174</v>
      </c>
      <c r="M34" s="150">
        <v>3343</v>
      </c>
      <c r="N34" s="150">
        <v>3163</v>
      </c>
      <c r="O34" s="150">
        <v>1472</v>
      </c>
      <c r="P34" s="150">
        <v>1743</v>
      </c>
      <c r="Q34" s="150">
        <v>29997</v>
      </c>
      <c r="R34" s="144"/>
      <c r="S34" s="150">
        <v>4582</v>
      </c>
      <c r="T34" s="167">
        <v>6.546704495853339</v>
      </c>
      <c r="V34" s="107"/>
    </row>
    <row r="35" spans="1:22" ht="15.75" customHeight="1">
      <c r="A35" s="146"/>
      <c r="B35" s="152" t="s">
        <v>30</v>
      </c>
      <c r="C35" s="153" t="s">
        <v>58</v>
      </c>
      <c r="D35" s="133"/>
      <c r="E35" s="154">
        <v>815</v>
      </c>
      <c r="F35" s="144">
        <v>1068</v>
      </c>
      <c r="G35" s="144">
        <v>1254</v>
      </c>
      <c r="H35" s="144">
        <v>1143</v>
      </c>
      <c r="I35" s="144">
        <v>1129</v>
      </c>
      <c r="J35" s="144">
        <v>1020</v>
      </c>
      <c r="K35" s="144">
        <v>1095</v>
      </c>
      <c r="L35" s="144">
        <v>703</v>
      </c>
      <c r="M35" s="144">
        <v>562</v>
      </c>
      <c r="N35" s="144">
        <v>1097</v>
      </c>
      <c r="O35" s="144">
        <v>1078</v>
      </c>
      <c r="P35" s="144">
        <v>811</v>
      </c>
      <c r="Q35" s="144">
        <v>11775</v>
      </c>
      <c r="R35" s="144"/>
      <c r="S35" s="144">
        <v>11089</v>
      </c>
      <c r="T35" s="168">
        <v>1.0618631075840923</v>
      </c>
      <c r="V35" s="107"/>
    </row>
    <row r="36" spans="1:22" ht="15.75" customHeight="1">
      <c r="A36" s="146"/>
      <c r="B36" s="156" t="s">
        <v>32</v>
      </c>
      <c r="C36" s="148" t="s">
        <v>53</v>
      </c>
      <c r="D36" s="133"/>
      <c r="E36" s="149">
        <v>120</v>
      </c>
      <c r="F36" s="150">
        <v>125</v>
      </c>
      <c r="G36" s="150">
        <v>240</v>
      </c>
      <c r="H36" s="150">
        <v>212</v>
      </c>
      <c r="I36" s="150">
        <v>187</v>
      </c>
      <c r="J36" s="150">
        <v>442</v>
      </c>
      <c r="K36" s="150">
        <v>415</v>
      </c>
      <c r="L36" s="150">
        <v>171</v>
      </c>
      <c r="M36" s="150">
        <v>198</v>
      </c>
      <c r="N36" s="150">
        <v>82</v>
      </c>
      <c r="O36" s="150">
        <v>165</v>
      </c>
      <c r="P36" s="150">
        <v>96</v>
      </c>
      <c r="Q36" s="150">
        <v>2453</v>
      </c>
      <c r="R36" s="144"/>
      <c r="S36" s="150">
        <v>3065</v>
      </c>
      <c r="T36" s="167">
        <v>0.800326264274062</v>
      </c>
      <c r="V36" s="107"/>
    </row>
    <row r="37" spans="1:22" ht="15.75" customHeight="1">
      <c r="A37" s="146"/>
      <c r="B37" s="152" t="s">
        <v>34</v>
      </c>
      <c r="C37" s="153" t="s">
        <v>35</v>
      </c>
      <c r="D37" s="133"/>
      <c r="E37" s="154">
        <v>3</v>
      </c>
      <c r="F37" s="144">
        <v>2</v>
      </c>
      <c r="G37" s="144">
        <v>3</v>
      </c>
      <c r="H37" s="144">
        <v>2</v>
      </c>
      <c r="I37" s="144">
        <v>2</v>
      </c>
      <c r="J37" s="144">
        <v>24</v>
      </c>
      <c r="K37" s="144"/>
      <c r="L37" s="144"/>
      <c r="M37" s="144">
        <v>1</v>
      </c>
      <c r="N37" s="144">
        <v>17</v>
      </c>
      <c r="O37" s="144">
        <v>32</v>
      </c>
      <c r="P37" s="144">
        <v>1</v>
      </c>
      <c r="Q37" s="144">
        <v>87</v>
      </c>
      <c r="R37" s="144"/>
      <c r="S37" s="144">
        <v>53</v>
      </c>
      <c r="T37" s="168">
        <v>1.6415094339622642</v>
      </c>
      <c r="V37" s="107"/>
    </row>
    <row r="38" spans="1:22" ht="15.75" customHeight="1">
      <c r="A38" s="159"/>
      <c r="B38" s="169" t="s">
        <v>9</v>
      </c>
      <c r="C38" s="169"/>
      <c r="D38" s="160"/>
      <c r="E38" s="161">
        <v>4722</v>
      </c>
      <c r="F38" s="163">
        <v>4242</v>
      </c>
      <c r="G38" s="163">
        <v>5503</v>
      </c>
      <c r="H38" s="163">
        <v>6333</v>
      </c>
      <c r="I38" s="163">
        <v>6640</v>
      </c>
      <c r="J38" s="163">
        <v>7527</v>
      </c>
      <c r="K38" s="163">
        <v>7257</v>
      </c>
      <c r="L38" s="163">
        <v>6607</v>
      </c>
      <c r="M38" s="163">
        <v>6504</v>
      </c>
      <c r="N38" s="163">
        <v>7114</v>
      </c>
      <c r="O38" s="163">
        <v>6018</v>
      </c>
      <c r="P38" s="163">
        <v>5163</v>
      </c>
      <c r="Q38" s="163">
        <v>73630</v>
      </c>
      <c r="R38" s="162"/>
      <c r="S38" s="163">
        <v>47756</v>
      </c>
      <c r="T38" s="170">
        <v>1.5417957952927381</v>
      </c>
      <c r="V38" s="107"/>
    </row>
    <row r="39" spans="1:22" ht="2.25" customHeight="1">
      <c r="A39" s="160"/>
      <c r="B39" s="160"/>
      <c r="C39" s="160"/>
      <c r="D39" s="133"/>
      <c r="E39" s="171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54"/>
      <c r="Q39" s="171">
        <v>0</v>
      </c>
      <c r="R39" s="171"/>
      <c r="S39"/>
      <c r="T39" s="172"/>
      <c r="V39" s="107"/>
    </row>
    <row r="40" spans="1:22" ht="15.75" customHeight="1">
      <c r="A40" s="139" t="s">
        <v>44</v>
      </c>
      <c r="B40" s="173" t="s">
        <v>25</v>
      </c>
      <c r="C40" s="174" t="s">
        <v>26</v>
      </c>
      <c r="D40" s="133"/>
      <c r="E40" s="175"/>
      <c r="F40" s="176"/>
      <c r="G40" s="176"/>
      <c r="H40" s="176"/>
      <c r="I40" s="176">
        <v>120</v>
      </c>
      <c r="J40" s="176">
        <v>60</v>
      </c>
      <c r="K40" s="176"/>
      <c r="L40" s="177">
        <v>60</v>
      </c>
      <c r="M40" s="176"/>
      <c r="N40" s="176"/>
      <c r="O40" s="176"/>
      <c r="P40" s="176"/>
      <c r="Q40" s="176">
        <v>240</v>
      </c>
      <c r="R40" s="144"/>
      <c r="S40" s="176">
        <v>270</v>
      </c>
      <c r="T40" s="178">
        <v>0.8888888888888888</v>
      </c>
      <c r="V40" s="107"/>
    </row>
    <row r="41" spans="1:22" ht="15.75" customHeight="1">
      <c r="A41" s="146"/>
      <c r="B41" s="152"/>
      <c r="C41" s="153" t="s">
        <v>27</v>
      </c>
      <c r="D41" s="133"/>
      <c r="E41" s="154"/>
      <c r="F41" s="144">
        <v>90</v>
      </c>
      <c r="G41" s="144">
        <v>210</v>
      </c>
      <c r="H41" s="144">
        <v>30</v>
      </c>
      <c r="I41" s="144">
        <v>150</v>
      </c>
      <c r="J41" s="144"/>
      <c r="K41" s="144"/>
      <c r="L41" s="179"/>
      <c r="M41" s="144"/>
      <c r="N41" s="144"/>
      <c r="O41" s="144"/>
      <c r="P41" s="144"/>
      <c r="Q41" s="144">
        <v>480</v>
      </c>
      <c r="R41" s="144"/>
      <c r="S41" s="144">
        <v>1262</v>
      </c>
      <c r="T41" s="168">
        <v>0.3803486529318542</v>
      </c>
      <c r="V41" s="107"/>
    </row>
    <row r="42" spans="1:22" ht="15.75" customHeight="1">
      <c r="A42" s="159"/>
      <c r="B42" s="169" t="s">
        <v>9</v>
      </c>
      <c r="C42" s="169"/>
      <c r="D42" s="160"/>
      <c r="E42" s="161">
        <v>0</v>
      </c>
      <c r="F42" s="163">
        <v>90</v>
      </c>
      <c r="G42" s="163">
        <v>210</v>
      </c>
      <c r="H42" s="163">
        <v>30</v>
      </c>
      <c r="I42" s="163">
        <v>270</v>
      </c>
      <c r="J42" s="163">
        <v>60</v>
      </c>
      <c r="K42" s="163">
        <v>0</v>
      </c>
      <c r="L42" s="163">
        <v>60</v>
      </c>
      <c r="M42" s="163">
        <v>0</v>
      </c>
      <c r="N42" s="163">
        <v>0</v>
      </c>
      <c r="O42" s="163">
        <v>0</v>
      </c>
      <c r="P42" s="163">
        <v>0</v>
      </c>
      <c r="Q42" s="163">
        <v>720</v>
      </c>
      <c r="R42" s="162"/>
      <c r="S42" s="163">
        <v>1532</v>
      </c>
      <c r="T42" s="170">
        <v>0.4699738903394256</v>
      </c>
      <c r="V42" s="107"/>
    </row>
    <row r="43" spans="1:22" ht="15.75" customHeight="1">
      <c r="A43" s="180" t="s">
        <v>59</v>
      </c>
      <c r="B43" s="180"/>
      <c r="C43" s="180"/>
      <c r="D43" s="160"/>
      <c r="E43" s="181">
        <v>4722</v>
      </c>
      <c r="F43" s="182">
        <v>4332</v>
      </c>
      <c r="G43" s="182">
        <v>5713</v>
      </c>
      <c r="H43" s="182">
        <v>6363</v>
      </c>
      <c r="I43" s="182">
        <v>6910</v>
      </c>
      <c r="J43" s="182">
        <v>7587</v>
      </c>
      <c r="K43" s="182">
        <v>7257</v>
      </c>
      <c r="L43" s="182">
        <v>6667</v>
      </c>
      <c r="M43" s="182">
        <v>6504</v>
      </c>
      <c r="N43" s="182">
        <v>7114</v>
      </c>
      <c r="O43" s="182">
        <v>6018</v>
      </c>
      <c r="P43" s="182">
        <v>5163</v>
      </c>
      <c r="Q43" s="182">
        <v>74350</v>
      </c>
      <c r="R43" s="162"/>
      <c r="S43" s="182">
        <v>49288</v>
      </c>
      <c r="T43" s="183">
        <v>1.5084807661093977</v>
      </c>
      <c r="V43" s="107"/>
    </row>
    <row r="44" ht="15.75" customHeight="1"/>
    <row r="232" spans="3:4" ht="12.75">
      <c r="C232" s="105"/>
      <c r="D232" s="105"/>
    </row>
    <row r="236" spans="3:4" ht="12.75">
      <c r="C236" s="105"/>
      <c r="D236" s="105"/>
    </row>
  </sheetData>
  <sheetProtection selectLockedCells="1" selectUnlockedCells="1"/>
  <mergeCells count="11">
    <mergeCell ref="E3:Q3"/>
    <mergeCell ref="S3:T3"/>
    <mergeCell ref="A4:C4"/>
    <mergeCell ref="B14:C14"/>
    <mergeCell ref="B15:C15"/>
    <mergeCell ref="A17:C17"/>
    <mergeCell ref="B27:C27"/>
    <mergeCell ref="A29:C29"/>
    <mergeCell ref="B38:C38"/>
    <mergeCell ref="B42:C42"/>
    <mergeCell ref="A43:C43"/>
  </mergeCells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="90" zoomScaleNormal="90" workbookViewId="0" topLeftCell="A1">
      <selection activeCell="G11" sqref="G11"/>
    </sheetView>
  </sheetViews>
  <sheetFormatPr defaultColWidth="9.00390625" defaultRowHeight="16.5"/>
  <cols>
    <col min="1" max="1" width="6.625" style="1" customWidth="1"/>
    <col min="2" max="2" width="7.00390625" style="1" customWidth="1"/>
    <col min="3" max="3" width="12.875" style="1" customWidth="1"/>
    <col min="4" max="4" width="0.37109375" style="1" customWidth="1"/>
    <col min="5" max="16" width="7.50390625" style="1" customWidth="1"/>
    <col min="17" max="17" width="8.125" style="1" customWidth="1"/>
    <col min="18" max="18" width="0.37109375" style="184" customWidth="1"/>
    <col min="19" max="19" width="8.125" style="1" customWidth="1"/>
    <col min="20" max="20" width="7.875" style="1" customWidth="1"/>
    <col min="21" max="16384" width="9.00390625" style="1" customWidth="1"/>
  </cols>
  <sheetData>
    <row r="1" spans="1:20" s="185" customFormat="1" ht="30.75" customHeight="1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7:20" ht="20.25" customHeight="1">
      <c r="Q2" s="126"/>
      <c r="R2" s="127"/>
      <c r="S2" s="126"/>
      <c r="T2" s="128" t="s">
        <v>6</v>
      </c>
    </row>
    <row r="3" spans="5:20" ht="20.25" customHeight="1">
      <c r="E3" s="129" t="s">
        <v>61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131" t="s">
        <v>50</v>
      </c>
      <c r="T3" s="131"/>
    </row>
    <row r="4" spans="1:20" ht="12.75">
      <c r="A4" s="132" t="s">
        <v>51</v>
      </c>
      <c r="B4" s="132"/>
      <c r="C4" s="132"/>
      <c r="D4" s="133"/>
      <c r="E4" s="134" t="s">
        <v>10</v>
      </c>
      <c r="F4" s="135" t="s">
        <v>11</v>
      </c>
      <c r="G4" s="135" t="s">
        <v>12</v>
      </c>
      <c r="H4" s="135" t="s">
        <v>13</v>
      </c>
      <c r="I4" s="135" t="s">
        <v>14</v>
      </c>
      <c r="J4" s="135" t="s">
        <v>15</v>
      </c>
      <c r="K4" s="135" t="s">
        <v>16</v>
      </c>
      <c r="L4" s="135" t="s">
        <v>17</v>
      </c>
      <c r="M4" s="135" t="s">
        <v>18</v>
      </c>
      <c r="N4" s="135" t="s">
        <v>19</v>
      </c>
      <c r="O4" s="135" t="s">
        <v>20</v>
      </c>
      <c r="P4" s="135" t="s">
        <v>21</v>
      </c>
      <c r="Q4" s="135" t="s">
        <v>9</v>
      </c>
      <c r="R4" s="136"/>
      <c r="S4" s="135" t="s">
        <v>62</v>
      </c>
      <c r="T4" s="135" t="s">
        <v>23</v>
      </c>
    </row>
    <row r="5" spans="1:20" ht="2.25" customHeight="1">
      <c r="A5" s="133"/>
      <c r="B5" s="133"/>
      <c r="C5" s="133"/>
      <c r="D5" s="133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3"/>
      <c r="R5" s="133"/>
      <c r="S5" s="133"/>
      <c r="T5" s="133"/>
    </row>
    <row r="6" spans="1:20" ht="15.75" customHeight="1">
      <c r="A6" s="139" t="s">
        <v>9</v>
      </c>
      <c r="B6" s="140" t="s">
        <v>25</v>
      </c>
      <c r="C6" s="141" t="s">
        <v>26</v>
      </c>
      <c r="D6" s="133"/>
      <c r="E6" s="142">
        <v>487</v>
      </c>
      <c r="F6" s="143">
        <v>556</v>
      </c>
      <c r="G6" s="143">
        <v>564</v>
      </c>
      <c r="H6" s="143">
        <v>842</v>
      </c>
      <c r="I6" s="143">
        <v>794</v>
      </c>
      <c r="J6" s="143">
        <v>881</v>
      </c>
      <c r="K6" s="143">
        <v>1195</v>
      </c>
      <c r="L6" s="143">
        <v>903</v>
      </c>
      <c r="M6" s="143">
        <v>965</v>
      </c>
      <c r="N6" s="143">
        <v>1203</v>
      </c>
      <c r="O6" s="143">
        <v>1316</v>
      </c>
      <c r="P6" s="143">
        <v>1413</v>
      </c>
      <c r="Q6" s="143">
        <v>11119</v>
      </c>
      <c r="R6" s="144"/>
      <c r="S6" s="143">
        <v>4181</v>
      </c>
      <c r="T6" s="186">
        <v>2.659411624013394</v>
      </c>
    </row>
    <row r="7" spans="1:20" ht="15.75" customHeight="1">
      <c r="A7" s="146"/>
      <c r="B7" s="147"/>
      <c r="C7" s="148" t="s">
        <v>27</v>
      </c>
      <c r="D7" s="133"/>
      <c r="E7" s="149">
        <v>1027</v>
      </c>
      <c r="F7" s="150">
        <v>896</v>
      </c>
      <c r="G7" s="150">
        <v>1192</v>
      </c>
      <c r="H7" s="150">
        <v>1959</v>
      </c>
      <c r="I7" s="150">
        <v>2179</v>
      </c>
      <c r="J7" s="150">
        <v>2295</v>
      </c>
      <c r="K7" s="150">
        <v>1821</v>
      </c>
      <c r="L7" s="150">
        <v>2199</v>
      </c>
      <c r="M7" s="150">
        <v>1743</v>
      </c>
      <c r="N7" s="150">
        <v>1911</v>
      </c>
      <c r="O7" s="150">
        <v>1954</v>
      </c>
      <c r="P7" s="150">
        <v>1395</v>
      </c>
      <c r="Q7" s="150">
        <v>20571</v>
      </c>
      <c r="R7" s="144"/>
      <c r="S7" s="150">
        <v>6032</v>
      </c>
      <c r="T7" s="187">
        <v>3.410311671087533</v>
      </c>
    </row>
    <row r="8" spans="1:20" ht="15.75" customHeight="1">
      <c r="A8" s="146"/>
      <c r="B8" s="147"/>
      <c r="C8" s="148" t="s">
        <v>28</v>
      </c>
      <c r="D8" s="133"/>
      <c r="E8" s="149">
        <v>856</v>
      </c>
      <c r="F8" s="150">
        <v>677</v>
      </c>
      <c r="G8" s="150">
        <v>670</v>
      </c>
      <c r="H8" s="150">
        <v>1032</v>
      </c>
      <c r="I8" s="150">
        <v>848</v>
      </c>
      <c r="J8" s="150">
        <v>510</v>
      </c>
      <c r="K8" s="150">
        <v>916</v>
      </c>
      <c r="L8" s="150">
        <v>482</v>
      </c>
      <c r="M8" s="150">
        <v>364</v>
      </c>
      <c r="N8" s="150">
        <v>356</v>
      </c>
      <c r="O8" s="150">
        <v>256</v>
      </c>
      <c r="P8" s="150">
        <v>601</v>
      </c>
      <c r="Q8" s="150">
        <v>7568</v>
      </c>
      <c r="R8" s="144"/>
      <c r="S8" s="150">
        <v>4926</v>
      </c>
      <c r="T8" s="187">
        <v>1.5363377994315874</v>
      </c>
    </row>
    <row r="9" spans="1:20" ht="15.75" customHeight="1">
      <c r="A9" s="146"/>
      <c r="B9" s="147"/>
      <c r="C9" s="148" t="s">
        <v>52</v>
      </c>
      <c r="D9" s="133"/>
      <c r="E9" s="149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28</v>
      </c>
      <c r="L9" s="150">
        <v>14</v>
      </c>
      <c r="M9" s="150">
        <v>966</v>
      </c>
      <c r="N9" s="150">
        <v>604</v>
      </c>
      <c r="O9" s="150">
        <v>1003</v>
      </c>
      <c r="P9" s="150">
        <v>1967</v>
      </c>
      <c r="Q9" s="150">
        <v>4582</v>
      </c>
      <c r="R9" s="144"/>
      <c r="S9" s="150">
        <v>0</v>
      </c>
      <c r="T9" s="187"/>
    </row>
    <row r="10" spans="1:20" ht="15.75" customHeight="1">
      <c r="A10" s="146"/>
      <c r="B10" s="152" t="s">
        <v>30</v>
      </c>
      <c r="C10" s="153" t="s">
        <v>58</v>
      </c>
      <c r="D10" s="133"/>
      <c r="E10" s="154">
        <v>1584</v>
      </c>
      <c r="F10" s="144">
        <v>1788</v>
      </c>
      <c r="G10" s="144">
        <v>2305</v>
      </c>
      <c r="H10" s="144">
        <v>2112</v>
      </c>
      <c r="I10" s="144">
        <v>2035</v>
      </c>
      <c r="J10" s="144">
        <v>2669</v>
      </c>
      <c r="K10" s="144">
        <v>2096</v>
      </c>
      <c r="L10" s="144">
        <v>1963</v>
      </c>
      <c r="M10" s="144">
        <v>1929</v>
      </c>
      <c r="N10" s="144">
        <v>2250</v>
      </c>
      <c r="O10" s="144">
        <v>2126</v>
      </c>
      <c r="P10" s="144">
        <v>2286</v>
      </c>
      <c r="Q10" s="144">
        <v>25143</v>
      </c>
      <c r="R10" s="144"/>
      <c r="S10" s="144">
        <v>12002</v>
      </c>
      <c r="T10" s="188">
        <v>2.094900849858357</v>
      </c>
    </row>
    <row r="11" spans="1:20" ht="15.75" customHeight="1">
      <c r="A11" s="146"/>
      <c r="B11" s="156" t="s">
        <v>32</v>
      </c>
      <c r="C11" s="148" t="s">
        <v>53</v>
      </c>
      <c r="D11" s="133"/>
      <c r="E11" s="149">
        <v>153</v>
      </c>
      <c r="F11" s="150">
        <v>241</v>
      </c>
      <c r="G11" s="150">
        <v>326</v>
      </c>
      <c r="H11" s="150">
        <v>389</v>
      </c>
      <c r="I11" s="150">
        <v>466</v>
      </c>
      <c r="J11" s="150">
        <v>396</v>
      </c>
      <c r="K11" s="150">
        <v>566</v>
      </c>
      <c r="L11" s="150">
        <v>381</v>
      </c>
      <c r="M11" s="150">
        <v>393</v>
      </c>
      <c r="N11" s="150">
        <v>325</v>
      </c>
      <c r="O11" s="150">
        <v>306</v>
      </c>
      <c r="P11" s="150">
        <v>516</v>
      </c>
      <c r="Q11" s="150">
        <v>4458</v>
      </c>
      <c r="R11" s="144"/>
      <c r="S11" s="150">
        <v>2655</v>
      </c>
      <c r="T11" s="187">
        <v>1.6790960451977401</v>
      </c>
    </row>
    <row r="12" spans="1:20" ht="15.75" customHeight="1">
      <c r="A12" s="146"/>
      <c r="B12" s="152" t="s">
        <v>34</v>
      </c>
      <c r="C12" s="153" t="s">
        <v>63</v>
      </c>
      <c r="D12" s="133"/>
      <c r="E12" s="154">
        <v>294</v>
      </c>
      <c r="F12" s="144">
        <v>317</v>
      </c>
      <c r="G12" s="144">
        <v>402</v>
      </c>
      <c r="H12" s="144">
        <v>400</v>
      </c>
      <c r="I12" s="144">
        <v>388</v>
      </c>
      <c r="J12" s="144">
        <v>400</v>
      </c>
      <c r="K12" s="144">
        <v>431</v>
      </c>
      <c r="L12" s="144">
        <v>341</v>
      </c>
      <c r="M12" s="144">
        <v>324</v>
      </c>
      <c r="N12" s="144">
        <v>458</v>
      </c>
      <c r="O12" s="144">
        <v>420</v>
      </c>
      <c r="P12" s="144">
        <v>542</v>
      </c>
      <c r="Q12" s="144">
        <v>4717</v>
      </c>
      <c r="R12" s="144"/>
      <c r="S12" s="144">
        <v>2817</v>
      </c>
      <c r="T12" s="188">
        <v>1.6744763933262337</v>
      </c>
    </row>
    <row r="13" spans="1:20" ht="15.75" customHeight="1">
      <c r="A13" s="146"/>
      <c r="B13" s="157"/>
      <c r="C13" s="158" t="s">
        <v>64</v>
      </c>
      <c r="D13" s="133"/>
      <c r="E13" s="154">
        <v>200</v>
      </c>
      <c r="F13" s="144">
        <v>215</v>
      </c>
      <c r="G13" s="144">
        <v>265</v>
      </c>
      <c r="H13" s="144">
        <v>313</v>
      </c>
      <c r="I13" s="144">
        <v>318</v>
      </c>
      <c r="J13" s="144">
        <v>271</v>
      </c>
      <c r="K13" s="144">
        <v>316</v>
      </c>
      <c r="L13" s="144">
        <v>251</v>
      </c>
      <c r="M13" s="144">
        <v>231</v>
      </c>
      <c r="N13" s="144">
        <v>338</v>
      </c>
      <c r="O13" s="144">
        <v>389</v>
      </c>
      <c r="P13" s="144">
        <v>482</v>
      </c>
      <c r="Q13" s="144">
        <v>3589</v>
      </c>
      <c r="R13" s="144"/>
      <c r="S13" s="144">
        <v>2683</v>
      </c>
      <c r="T13" s="188">
        <v>1.3376816995900112</v>
      </c>
    </row>
    <row r="14" spans="1:20" ht="15.75" customHeight="1">
      <c r="A14" s="159"/>
      <c r="B14" s="169" t="s">
        <v>9</v>
      </c>
      <c r="C14" s="169"/>
      <c r="D14" s="160"/>
      <c r="E14" s="161">
        <v>4601</v>
      </c>
      <c r="F14" s="163">
        <v>4690</v>
      </c>
      <c r="G14" s="163">
        <v>5724</v>
      </c>
      <c r="H14" s="163">
        <v>7047</v>
      </c>
      <c r="I14" s="163">
        <v>7028</v>
      </c>
      <c r="J14" s="163">
        <v>7422</v>
      </c>
      <c r="K14" s="163">
        <v>7369</v>
      </c>
      <c r="L14" s="163">
        <v>6534</v>
      </c>
      <c r="M14" s="163">
        <v>6915</v>
      </c>
      <c r="N14" s="163">
        <v>7445</v>
      </c>
      <c r="O14" s="163">
        <v>7770</v>
      </c>
      <c r="P14" s="163">
        <v>9202</v>
      </c>
      <c r="Q14" s="163">
        <v>81747</v>
      </c>
      <c r="R14" s="162"/>
      <c r="S14" s="163">
        <v>35296</v>
      </c>
      <c r="T14" s="189">
        <v>2.3160414777878513</v>
      </c>
    </row>
    <row r="15" spans="1:20" ht="12" customHeight="1">
      <c r="A15" s="190"/>
      <c r="B15" s="190"/>
      <c r="C15" s="190"/>
      <c r="D15" s="191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65"/>
      <c r="S15" s="192"/>
      <c r="T15" s="192"/>
    </row>
    <row r="16" spans="1:20" ht="12" customHeight="1">
      <c r="A16" s="160"/>
      <c r="B16" s="160"/>
      <c r="C16" s="160"/>
      <c r="D16" s="133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1:20" ht="12.75">
      <c r="A17" s="132" t="s">
        <v>39</v>
      </c>
      <c r="B17" s="132"/>
      <c r="C17" s="132"/>
      <c r="D17" s="133"/>
      <c r="E17" s="134" t="s">
        <v>10</v>
      </c>
      <c r="F17" s="135" t="s">
        <v>11</v>
      </c>
      <c r="G17" s="135" t="s">
        <v>12</v>
      </c>
      <c r="H17" s="135" t="s">
        <v>13</v>
      </c>
      <c r="I17" s="135" t="s">
        <v>14</v>
      </c>
      <c r="J17" s="135" t="s">
        <v>15</v>
      </c>
      <c r="K17" s="135" t="s">
        <v>16</v>
      </c>
      <c r="L17" s="135" t="s">
        <v>17</v>
      </c>
      <c r="M17" s="135" t="s">
        <v>18</v>
      </c>
      <c r="N17" s="135" t="s">
        <v>19</v>
      </c>
      <c r="O17" s="135" t="s">
        <v>20</v>
      </c>
      <c r="P17" s="135" t="s">
        <v>21</v>
      </c>
      <c r="Q17" s="135" t="s">
        <v>9</v>
      </c>
      <c r="R17" s="136"/>
      <c r="S17" s="135" t="s">
        <v>62</v>
      </c>
      <c r="T17" s="135" t="s">
        <v>23</v>
      </c>
    </row>
    <row r="18" spans="1:20" ht="2.25" customHeight="1">
      <c r="A18" s="133"/>
      <c r="B18" s="133"/>
      <c r="C18" s="133"/>
      <c r="D18" s="133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</row>
    <row r="19" spans="1:20" ht="15.75" customHeight="1">
      <c r="A19" s="139" t="s">
        <v>40</v>
      </c>
      <c r="B19" s="140" t="s">
        <v>25</v>
      </c>
      <c r="C19" s="141" t="s">
        <v>26</v>
      </c>
      <c r="D19" s="133"/>
      <c r="E19" s="142">
        <v>212</v>
      </c>
      <c r="F19" s="143">
        <v>222</v>
      </c>
      <c r="G19" s="143">
        <v>289</v>
      </c>
      <c r="H19" s="143">
        <v>360</v>
      </c>
      <c r="I19" s="143">
        <v>264</v>
      </c>
      <c r="J19" s="143">
        <v>353</v>
      </c>
      <c r="K19" s="143">
        <v>270</v>
      </c>
      <c r="L19" s="143">
        <v>431</v>
      </c>
      <c r="M19" s="143">
        <v>608</v>
      </c>
      <c r="N19" s="143">
        <v>820</v>
      </c>
      <c r="O19" s="143">
        <v>951</v>
      </c>
      <c r="P19" s="143">
        <v>1055</v>
      </c>
      <c r="Q19" s="143">
        <v>5835</v>
      </c>
      <c r="R19" s="144"/>
      <c r="S19" s="143">
        <v>2637</v>
      </c>
      <c r="T19" s="193">
        <v>1.2127417519908987</v>
      </c>
    </row>
    <row r="20" spans="1:20" ht="15.75" customHeight="1">
      <c r="A20" s="146"/>
      <c r="B20" s="147"/>
      <c r="C20" s="148" t="s">
        <v>27</v>
      </c>
      <c r="D20" s="133"/>
      <c r="E20" s="149">
        <v>158</v>
      </c>
      <c r="F20" s="150">
        <v>155</v>
      </c>
      <c r="G20" s="150">
        <v>196</v>
      </c>
      <c r="H20" s="150">
        <v>183</v>
      </c>
      <c r="I20" s="150">
        <v>188</v>
      </c>
      <c r="J20" s="150">
        <v>170</v>
      </c>
      <c r="K20" s="150">
        <v>154</v>
      </c>
      <c r="L20" s="150">
        <v>89</v>
      </c>
      <c r="M20" s="150">
        <v>52</v>
      </c>
      <c r="N20" s="150">
        <v>53</v>
      </c>
      <c r="O20" s="150">
        <v>36</v>
      </c>
      <c r="P20" s="150">
        <v>80</v>
      </c>
      <c r="Q20" s="150">
        <v>1514</v>
      </c>
      <c r="R20" s="144"/>
      <c r="S20" s="150">
        <v>2695</v>
      </c>
      <c r="T20" s="194">
        <v>-0.4382189239332096</v>
      </c>
    </row>
    <row r="21" spans="1:20" ht="15.75" customHeight="1">
      <c r="A21" s="146"/>
      <c r="B21" s="147"/>
      <c r="C21" s="148" t="s">
        <v>28</v>
      </c>
      <c r="D21" s="133"/>
      <c r="E21" s="149">
        <v>109</v>
      </c>
      <c r="F21" s="150">
        <v>106</v>
      </c>
      <c r="G21" s="150">
        <v>179</v>
      </c>
      <c r="H21" s="150">
        <v>197</v>
      </c>
      <c r="I21" s="150">
        <v>148</v>
      </c>
      <c r="J21" s="150">
        <v>170</v>
      </c>
      <c r="K21" s="150">
        <v>168</v>
      </c>
      <c r="L21" s="150">
        <v>103</v>
      </c>
      <c r="M21" s="150">
        <v>77</v>
      </c>
      <c r="N21" s="150">
        <v>52</v>
      </c>
      <c r="O21" s="150">
        <v>48</v>
      </c>
      <c r="P21" s="150">
        <v>53</v>
      </c>
      <c r="Q21" s="150">
        <v>1410</v>
      </c>
      <c r="R21" s="144"/>
      <c r="S21" s="150">
        <v>2116</v>
      </c>
      <c r="T21" s="194">
        <v>-0.33364839319470696</v>
      </c>
    </row>
    <row r="22" spans="1:20" ht="15.75" customHeight="1">
      <c r="A22" s="146"/>
      <c r="B22" s="147"/>
      <c r="C22" s="148" t="s">
        <v>52</v>
      </c>
      <c r="D22" s="133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>
        <v>0</v>
      </c>
      <c r="R22" s="144"/>
      <c r="S22" s="150">
        <v>0</v>
      </c>
      <c r="T22" s="194"/>
    </row>
    <row r="23" spans="1:20" ht="15.75" customHeight="1">
      <c r="A23" s="146"/>
      <c r="B23" s="152" t="s">
        <v>30</v>
      </c>
      <c r="C23" s="153" t="s">
        <v>58</v>
      </c>
      <c r="D23" s="133"/>
      <c r="E23" s="154">
        <v>989</v>
      </c>
      <c r="F23" s="144">
        <v>962</v>
      </c>
      <c r="G23" s="144">
        <v>1170</v>
      </c>
      <c r="H23" s="144">
        <v>1117</v>
      </c>
      <c r="I23" s="144">
        <v>1208</v>
      </c>
      <c r="J23" s="144">
        <v>1497</v>
      </c>
      <c r="K23" s="144">
        <v>1271</v>
      </c>
      <c r="L23" s="144">
        <v>1190</v>
      </c>
      <c r="M23" s="144">
        <v>1055</v>
      </c>
      <c r="N23" s="144">
        <v>1106</v>
      </c>
      <c r="O23" s="144">
        <v>1090</v>
      </c>
      <c r="P23" s="144">
        <v>1399</v>
      </c>
      <c r="Q23" s="144">
        <v>14054</v>
      </c>
      <c r="R23" s="144"/>
      <c r="S23" s="144">
        <v>8532</v>
      </c>
      <c r="T23" s="195">
        <v>0.6472105016408813</v>
      </c>
    </row>
    <row r="24" spans="1:20" ht="15.75" customHeight="1">
      <c r="A24" s="146"/>
      <c r="B24" s="156" t="s">
        <v>32</v>
      </c>
      <c r="C24" s="148" t="s">
        <v>53</v>
      </c>
      <c r="D24" s="133"/>
      <c r="E24" s="149">
        <v>56</v>
      </c>
      <c r="F24" s="150">
        <v>48</v>
      </c>
      <c r="G24" s="150">
        <v>55</v>
      </c>
      <c r="H24" s="150">
        <v>76</v>
      </c>
      <c r="I24" s="150">
        <v>201</v>
      </c>
      <c r="J24" s="150">
        <v>143</v>
      </c>
      <c r="K24" s="150">
        <v>150</v>
      </c>
      <c r="L24" s="150">
        <v>109</v>
      </c>
      <c r="M24" s="150">
        <v>119</v>
      </c>
      <c r="N24" s="150">
        <v>132</v>
      </c>
      <c r="O24" s="150">
        <v>124</v>
      </c>
      <c r="P24" s="150">
        <v>180</v>
      </c>
      <c r="Q24" s="150">
        <v>1393</v>
      </c>
      <c r="R24" s="144"/>
      <c r="S24" s="150">
        <v>748</v>
      </c>
      <c r="T24" s="194">
        <v>0.8622994652406417</v>
      </c>
    </row>
    <row r="25" spans="1:20" ht="15.75" customHeight="1">
      <c r="A25" s="146"/>
      <c r="B25" s="152" t="s">
        <v>34</v>
      </c>
      <c r="C25" s="153" t="s">
        <v>63</v>
      </c>
      <c r="D25" s="133"/>
      <c r="E25" s="154">
        <v>291</v>
      </c>
      <c r="F25" s="144">
        <v>315</v>
      </c>
      <c r="G25" s="144">
        <v>401</v>
      </c>
      <c r="H25" s="144">
        <v>400</v>
      </c>
      <c r="I25" s="144">
        <v>383</v>
      </c>
      <c r="J25" s="144">
        <v>400</v>
      </c>
      <c r="K25" s="144">
        <v>409</v>
      </c>
      <c r="L25" s="144">
        <v>333</v>
      </c>
      <c r="M25" s="144">
        <v>323</v>
      </c>
      <c r="N25" s="144">
        <v>453</v>
      </c>
      <c r="O25" s="144">
        <v>419</v>
      </c>
      <c r="P25" s="144">
        <v>537</v>
      </c>
      <c r="Q25" s="144">
        <v>4664</v>
      </c>
      <c r="R25" s="144"/>
      <c r="S25" s="144">
        <v>2778</v>
      </c>
      <c r="T25" s="195">
        <v>0.6789056875449964</v>
      </c>
    </row>
    <row r="26" spans="1:20" ht="15.75" customHeight="1">
      <c r="A26" s="146"/>
      <c r="B26" s="157"/>
      <c r="C26" s="158" t="s">
        <v>64</v>
      </c>
      <c r="D26" s="133"/>
      <c r="E26" s="154">
        <v>200</v>
      </c>
      <c r="F26" s="144">
        <v>215</v>
      </c>
      <c r="G26" s="144">
        <v>265</v>
      </c>
      <c r="H26" s="144">
        <v>313</v>
      </c>
      <c r="I26" s="144">
        <v>318</v>
      </c>
      <c r="J26" s="144">
        <v>271</v>
      </c>
      <c r="K26" s="144">
        <v>316</v>
      </c>
      <c r="L26" s="144">
        <v>251</v>
      </c>
      <c r="M26" s="144">
        <v>231</v>
      </c>
      <c r="N26" s="144">
        <v>338</v>
      </c>
      <c r="O26" s="144">
        <v>389</v>
      </c>
      <c r="P26" s="144">
        <v>482</v>
      </c>
      <c r="Q26" s="144">
        <v>3589</v>
      </c>
      <c r="R26" s="144"/>
      <c r="S26" s="144">
        <v>2683</v>
      </c>
      <c r="T26" s="195">
        <v>0.33768169959001115</v>
      </c>
    </row>
    <row r="27" spans="1:20" ht="15.75" customHeight="1">
      <c r="A27" s="159"/>
      <c r="B27" s="169" t="s">
        <v>9</v>
      </c>
      <c r="C27" s="169"/>
      <c r="D27" s="160"/>
      <c r="E27" s="161">
        <v>2015</v>
      </c>
      <c r="F27" s="163">
        <v>2023</v>
      </c>
      <c r="G27" s="163">
        <v>2555</v>
      </c>
      <c r="H27" s="163">
        <v>2646</v>
      </c>
      <c r="I27" s="163">
        <v>2710</v>
      </c>
      <c r="J27" s="163">
        <v>3004</v>
      </c>
      <c r="K27" s="163">
        <v>2738</v>
      </c>
      <c r="L27" s="163">
        <v>2506</v>
      </c>
      <c r="M27" s="163">
        <v>2465</v>
      </c>
      <c r="N27" s="163">
        <v>2954</v>
      </c>
      <c r="O27" s="163">
        <v>3057</v>
      </c>
      <c r="P27" s="163">
        <v>3786</v>
      </c>
      <c r="Q27" s="163">
        <v>32459</v>
      </c>
      <c r="R27" s="162"/>
      <c r="S27" s="163">
        <v>22189</v>
      </c>
      <c r="T27" s="196">
        <v>1.4628419487133264</v>
      </c>
    </row>
    <row r="28" spans="1:20" ht="12" customHeight="1">
      <c r="A28" s="160"/>
      <c r="B28" s="160"/>
      <c r="C28" s="160"/>
      <c r="D28" s="13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2" t="s">
        <v>42</v>
      </c>
      <c r="B29" s="132"/>
      <c r="C29" s="132"/>
      <c r="D29" s="133"/>
      <c r="E29" s="134" t="s">
        <v>10</v>
      </c>
      <c r="F29" s="135" t="s">
        <v>11</v>
      </c>
      <c r="G29" s="135" t="s">
        <v>12</v>
      </c>
      <c r="H29" s="135" t="s">
        <v>13</v>
      </c>
      <c r="I29" s="135" t="s">
        <v>14</v>
      </c>
      <c r="J29" s="135" t="s">
        <v>15</v>
      </c>
      <c r="K29" s="135" t="s">
        <v>16</v>
      </c>
      <c r="L29" s="135" t="s">
        <v>17</v>
      </c>
      <c r="M29" s="135" t="s">
        <v>18</v>
      </c>
      <c r="N29" s="135" t="s">
        <v>19</v>
      </c>
      <c r="O29" s="135" t="s">
        <v>20</v>
      </c>
      <c r="P29" s="135" t="s">
        <v>21</v>
      </c>
      <c r="Q29" s="135" t="s">
        <v>9</v>
      </c>
      <c r="R29" s="136"/>
      <c r="S29" s="135" t="s">
        <v>62</v>
      </c>
      <c r="T29" s="135" t="s">
        <v>23</v>
      </c>
    </row>
    <row r="30" spans="1:20" ht="2.25" customHeight="1">
      <c r="A30" s="133"/>
      <c r="B30" s="133"/>
      <c r="C30" s="133"/>
      <c r="D30" s="133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5.75" customHeight="1">
      <c r="A31" s="197" t="s">
        <v>40</v>
      </c>
      <c r="B31" s="198" t="s">
        <v>25</v>
      </c>
      <c r="C31" s="199" t="s">
        <v>26</v>
      </c>
      <c r="D31" s="133"/>
      <c r="E31" s="142">
        <v>245</v>
      </c>
      <c r="F31" s="143">
        <v>274</v>
      </c>
      <c r="G31" s="143">
        <v>275</v>
      </c>
      <c r="H31" s="143">
        <v>482</v>
      </c>
      <c r="I31" s="143">
        <v>500</v>
      </c>
      <c r="J31" s="143">
        <v>438</v>
      </c>
      <c r="K31" s="143">
        <v>895</v>
      </c>
      <c r="L31" s="143">
        <v>442</v>
      </c>
      <c r="M31" s="143">
        <v>357</v>
      </c>
      <c r="N31" s="143">
        <v>383</v>
      </c>
      <c r="O31" s="143">
        <v>365</v>
      </c>
      <c r="P31" s="143">
        <v>358</v>
      </c>
      <c r="Q31" s="143">
        <v>5014</v>
      </c>
      <c r="R31" s="144"/>
      <c r="S31" s="143">
        <v>1454</v>
      </c>
      <c r="T31" s="186">
        <v>3.4484181568088035</v>
      </c>
    </row>
    <row r="32" spans="1:20" ht="15.75" customHeight="1">
      <c r="A32" s="200"/>
      <c r="B32" s="201"/>
      <c r="C32" s="202" t="s">
        <v>27</v>
      </c>
      <c r="D32" s="133"/>
      <c r="E32" s="149">
        <v>719</v>
      </c>
      <c r="F32" s="150">
        <v>589</v>
      </c>
      <c r="G32" s="150">
        <v>996</v>
      </c>
      <c r="H32" s="150">
        <v>1776</v>
      </c>
      <c r="I32" s="150">
        <v>1841</v>
      </c>
      <c r="J32" s="150">
        <v>1945</v>
      </c>
      <c r="K32" s="150">
        <v>1367</v>
      </c>
      <c r="L32" s="150">
        <v>1780</v>
      </c>
      <c r="M32" s="150">
        <v>1691</v>
      </c>
      <c r="N32" s="150">
        <v>1858</v>
      </c>
      <c r="O32" s="150">
        <v>1918</v>
      </c>
      <c r="P32" s="150">
        <v>1315</v>
      </c>
      <c r="Q32" s="150">
        <v>17795</v>
      </c>
      <c r="R32" s="144"/>
      <c r="S32" s="150">
        <v>3067</v>
      </c>
      <c r="T32" s="187">
        <v>5.802086729703293</v>
      </c>
    </row>
    <row r="33" spans="1:20" ht="15.75" customHeight="1">
      <c r="A33" s="200"/>
      <c r="B33" s="201"/>
      <c r="C33" s="202" t="s">
        <v>28</v>
      </c>
      <c r="D33" s="133"/>
      <c r="E33" s="149">
        <v>747</v>
      </c>
      <c r="F33" s="150">
        <v>571</v>
      </c>
      <c r="G33" s="150">
        <v>491</v>
      </c>
      <c r="H33" s="150">
        <v>835</v>
      </c>
      <c r="I33" s="150">
        <v>700</v>
      </c>
      <c r="J33" s="150">
        <v>340</v>
      </c>
      <c r="K33" s="150">
        <v>748</v>
      </c>
      <c r="L33" s="150">
        <v>379</v>
      </c>
      <c r="M33" s="150">
        <v>287</v>
      </c>
      <c r="N33" s="150">
        <v>304</v>
      </c>
      <c r="O33" s="150">
        <v>208</v>
      </c>
      <c r="P33" s="150">
        <v>548</v>
      </c>
      <c r="Q33" s="150">
        <v>6158</v>
      </c>
      <c r="R33" s="144"/>
      <c r="S33" s="150">
        <v>2810</v>
      </c>
      <c r="T33" s="187">
        <v>2.191459074733096</v>
      </c>
    </row>
    <row r="34" spans="1:20" ht="15.75" customHeight="1">
      <c r="A34" s="200"/>
      <c r="B34" s="201"/>
      <c r="C34" s="202" t="s">
        <v>52</v>
      </c>
      <c r="D34" s="133"/>
      <c r="E34" s="149"/>
      <c r="F34" s="150"/>
      <c r="G34" s="150"/>
      <c r="H34" s="150"/>
      <c r="I34" s="150"/>
      <c r="J34" s="150"/>
      <c r="K34" s="150">
        <v>28</v>
      </c>
      <c r="L34" s="150">
        <v>14</v>
      </c>
      <c r="M34" s="150">
        <v>966</v>
      </c>
      <c r="N34" s="150">
        <v>604</v>
      </c>
      <c r="O34" s="150">
        <v>1003</v>
      </c>
      <c r="P34" s="150">
        <v>1967</v>
      </c>
      <c r="Q34" s="150">
        <v>4582</v>
      </c>
      <c r="R34" s="144"/>
      <c r="S34" s="150"/>
      <c r="T34" s="187"/>
    </row>
    <row r="35" spans="1:20" ht="15.75" customHeight="1">
      <c r="A35" s="146"/>
      <c r="B35" s="152" t="s">
        <v>30</v>
      </c>
      <c r="C35" s="153" t="s">
        <v>58</v>
      </c>
      <c r="D35" s="133"/>
      <c r="E35" s="154">
        <v>595</v>
      </c>
      <c r="F35" s="144">
        <v>826</v>
      </c>
      <c r="G35" s="144">
        <v>1135</v>
      </c>
      <c r="H35" s="144">
        <v>995</v>
      </c>
      <c r="I35" s="144">
        <v>827</v>
      </c>
      <c r="J35" s="144">
        <v>1172</v>
      </c>
      <c r="K35" s="144">
        <v>825</v>
      </c>
      <c r="L35" s="144">
        <v>773</v>
      </c>
      <c r="M35" s="144">
        <v>874</v>
      </c>
      <c r="N35" s="144">
        <v>1144</v>
      </c>
      <c r="O35" s="144">
        <v>1036</v>
      </c>
      <c r="P35" s="144">
        <v>887</v>
      </c>
      <c r="Q35" s="144">
        <v>11089</v>
      </c>
      <c r="R35" s="144"/>
      <c r="S35" s="144">
        <v>3470</v>
      </c>
      <c r="T35" s="188">
        <v>3.195677233429395</v>
      </c>
    </row>
    <row r="36" spans="1:20" ht="15.75" customHeight="1">
      <c r="A36" s="146"/>
      <c r="B36" s="156" t="s">
        <v>32</v>
      </c>
      <c r="C36" s="148" t="s">
        <v>53</v>
      </c>
      <c r="D36" s="133"/>
      <c r="E36" s="149">
        <v>97</v>
      </c>
      <c r="F36" s="150">
        <v>193</v>
      </c>
      <c r="G36" s="150">
        <v>271</v>
      </c>
      <c r="H36" s="150">
        <v>313</v>
      </c>
      <c r="I36" s="150">
        <v>265</v>
      </c>
      <c r="J36" s="150">
        <v>253</v>
      </c>
      <c r="K36" s="150">
        <v>416</v>
      </c>
      <c r="L36" s="150">
        <v>272</v>
      </c>
      <c r="M36" s="150">
        <v>274</v>
      </c>
      <c r="N36" s="150">
        <v>193</v>
      </c>
      <c r="O36" s="150">
        <v>182</v>
      </c>
      <c r="P36" s="150">
        <v>336</v>
      </c>
      <c r="Q36" s="150">
        <v>3065</v>
      </c>
      <c r="R36" s="144"/>
      <c r="S36" s="150">
        <v>1907</v>
      </c>
      <c r="T36" s="187">
        <v>1.6072364971158888</v>
      </c>
    </row>
    <row r="37" spans="1:20" ht="15.75" customHeight="1">
      <c r="A37" s="146"/>
      <c r="B37" s="152" t="s">
        <v>34</v>
      </c>
      <c r="C37" s="153" t="s">
        <v>63</v>
      </c>
      <c r="D37" s="133"/>
      <c r="E37" s="154">
        <v>3</v>
      </c>
      <c r="F37" s="144">
        <v>2</v>
      </c>
      <c r="G37" s="144">
        <v>1</v>
      </c>
      <c r="H37" s="144"/>
      <c r="I37" s="144">
        <v>5</v>
      </c>
      <c r="J37" s="144"/>
      <c r="K37" s="144">
        <v>22</v>
      </c>
      <c r="L37" s="144">
        <v>8</v>
      </c>
      <c r="M37" s="144">
        <v>1</v>
      </c>
      <c r="N37" s="144">
        <v>5</v>
      </c>
      <c r="O37" s="144">
        <v>1</v>
      </c>
      <c r="P37" s="144">
        <v>5</v>
      </c>
      <c r="Q37" s="144">
        <v>53</v>
      </c>
      <c r="R37" s="144"/>
      <c r="S37" s="144">
        <v>39</v>
      </c>
      <c r="T37" s="188">
        <v>1.358974358974359</v>
      </c>
    </row>
    <row r="38" spans="1:20" ht="15.75" customHeight="1">
      <c r="A38" s="159"/>
      <c r="B38" s="169" t="s">
        <v>9</v>
      </c>
      <c r="C38" s="169"/>
      <c r="D38" s="160"/>
      <c r="E38" s="161">
        <v>2406</v>
      </c>
      <c r="F38" s="163">
        <v>2455</v>
      </c>
      <c r="G38" s="163">
        <v>3169</v>
      </c>
      <c r="H38" s="163">
        <v>4401</v>
      </c>
      <c r="I38" s="163">
        <v>4138</v>
      </c>
      <c r="J38" s="163">
        <v>4148</v>
      </c>
      <c r="K38" s="163">
        <v>4301</v>
      </c>
      <c r="L38" s="163">
        <v>3668</v>
      </c>
      <c r="M38" s="163">
        <v>4450</v>
      </c>
      <c r="N38" s="163">
        <v>4491</v>
      </c>
      <c r="O38" s="163">
        <v>4713</v>
      </c>
      <c r="P38" s="163">
        <v>5416</v>
      </c>
      <c r="Q38" s="163">
        <v>47756</v>
      </c>
      <c r="R38" s="162"/>
      <c r="S38" s="163">
        <v>12747</v>
      </c>
      <c r="T38" s="189">
        <v>3.746450145132188</v>
      </c>
    </row>
    <row r="39" spans="1:20" ht="2.25" customHeight="1">
      <c r="A39" s="160"/>
      <c r="B39" s="160"/>
      <c r="C39" s="160"/>
      <c r="D39" s="133"/>
      <c r="E39" s="171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54"/>
      <c r="Q39" s="171"/>
      <c r="R39" s="171"/>
      <c r="S39" s="171"/>
      <c r="T39" s="171"/>
    </row>
    <row r="40" spans="1:20" ht="15.75" customHeight="1">
      <c r="A40" s="139" t="s">
        <v>44</v>
      </c>
      <c r="B40" s="173" t="s">
        <v>25</v>
      </c>
      <c r="C40" s="174" t="s">
        <v>26</v>
      </c>
      <c r="D40" s="133"/>
      <c r="E40" s="175">
        <v>30</v>
      </c>
      <c r="F40" s="176">
        <v>60</v>
      </c>
      <c r="G40" s="176"/>
      <c r="H40" s="176"/>
      <c r="I40" s="176">
        <v>30</v>
      </c>
      <c r="J40" s="176">
        <v>90</v>
      </c>
      <c r="K40" s="176">
        <v>30</v>
      </c>
      <c r="L40" s="176">
        <v>30</v>
      </c>
      <c r="M40" s="176"/>
      <c r="N40" s="176"/>
      <c r="O40" s="176"/>
      <c r="P40" s="176"/>
      <c r="Q40" s="176">
        <v>270</v>
      </c>
      <c r="R40" s="144"/>
      <c r="S40" s="176">
        <v>90</v>
      </c>
      <c r="T40" s="203">
        <v>3</v>
      </c>
    </row>
    <row r="41" spans="1:20" ht="15.75" customHeight="1">
      <c r="A41" s="146"/>
      <c r="B41" s="152"/>
      <c r="C41" s="153" t="s">
        <v>27</v>
      </c>
      <c r="D41" s="133"/>
      <c r="E41" s="154">
        <v>150</v>
      </c>
      <c r="F41" s="144">
        <v>152</v>
      </c>
      <c r="G41" s="144"/>
      <c r="H41" s="144"/>
      <c r="I41" s="144">
        <v>150</v>
      </c>
      <c r="J41" s="144">
        <v>180</v>
      </c>
      <c r="K41" s="144">
        <v>300</v>
      </c>
      <c r="L41" s="144">
        <v>330</v>
      </c>
      <c r="M41" s="144"/>
      <c r="N41" s="144"/>
      <c r="O41" s="144"/>
      <c r="P41" s="144"/>
      <c r="Q41" s="144">
        <v>1262</v>
      </c>
      <c r="R41" s="144"/>
      <c r="S41" s="144">
        <v>270</v>
      </c>
      <c r="T41" s="188">
        <v>4.674074074074074</v>
      </c>
    </row>
    <row r="42" spans="1:20" ht="15.75" customHeight="1">
      <c r="A42" s="159"/>
      <c r="B42" s="169" t="s">
        <v>9</v>
      </c>
      <c r="C42" s="169"/>
      <c r="D42" s="160"/>
      <c r="E42" s="161">
        <v>180</v>
      </c>
      <c r="F42" s="163">
        <v>212</v>
      </c>
      <c r="G42" s="163">
        <v>0</v>
      </c>
      <c r="H42" s="163">
        <v>0</v>
      </c>
      <c r="I42" s="163">
        <v>180</v>
      </c>
      <c r="J42" s="163">
        <v>270</v>
      </c>
      <c r="K42" s="163">
        <v>330</v>
      </c>
      <c r="L42" s="163">
        <v>360</v>
      </c>
      <c r="M42" s="163">
        <v>0</v>
      </c>
      <c r="N42" s="163">
        <v>0</v>
      </c>
      <c r="O42" s="163">
        <v>0</v>
      </c>
      <c r="P42" s="163">
        <v>0</v>
      </c>
      <c r="Q42" s="163">
        <v>1532</v>
      </c>
      <c r="R42" s="162"/>
      <c r="S42" s="163">
        <v>360</v>
      </c>
      <c r="T42" s="189">
        <v>4.2555555555555555</v>
      </c>
    </row>
    <row r="43" spans="1:20" ht="15.75" customHeight="1">
      <c r="A43" s="180" t="s">
        <v>59</v>
      </c>
      <c r="B43" s="180"/>
      <c r="C43" s="180"/>
      <c r="D43" s="160"/>
      <c r="E43" s="181">
        <v>2586</v>
      </c>
      <c r="F43" s="182">
        <v>2667</v>
      </c>
      <c r="G43" s="182">
        <v>3169</v>
      </c>
      <c r="H43" s="182">
        <v>4401</v>
      </c>
      <c r="I43" s="182">
        <v>4318</v>
      </c>
      <c r="J43" s="182">
        <v>4418</v>
      </c>
      <c r="K43" s="182">
        <v>4631</v>
      </c>
      <c r="L43" s="182">
        <v>4028</v>
      </c>
      <c r="M43" s="182">
        <v>4450</v>
      </c>
      <c r="N43" s="182">
        <v>4491</v>
      </c>
      <c r="O43" s="182">
        <v>4713</v>
      </c>
      <c r="P43" s="182">
        <v>5416</v>
      </c>
      <c r="Q43" s="182">
        <v>49288</v>
      </c>
      <c r="R43" s="162"/>
      <c r="S43" s="182">
        <v>13107</v>
      </c>
      <c r="T43" s="204">
        <v>3.760433356221866</v>
      </c>
    </row>
    <row r="44" ht="15.75" customHeight="1"/>
  </sheetData>
  <sheetProtection selectLockedCells="1" selectUnlockedCells="1"/>
  <mergeCells count="10">
    <mergeCell ref="E3:Q3"/>
    <mergeCell ref="S3:T3"/>
    <mergeCell ref="A4:C4"/>
    <mergeCell ref="B14:C14"/>
    <mergeCell ref="A17:C17"/>
    <mergeCell ref="B27:C27"/>
    <mergeCell ref="A29:C29"/>
    <mergeCell ref="B38:C38"/>
    <mergeCell ref="B42:C42"/>
    <mergeCell ref="A43:C43"/>
  </mergeCells>
  <printOptions horizontalCentered="1"/>
  <pageMargins left="0.3541666666666667" right="0.3541666666666667" top="0.5798611111111112" bottom="0.31527777777777777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8"/>
  <sheetViews>
    <sheetView showGridLines="0" workbookViewId="0" topLeftCell="A10">
      <selection activeCell="G40" sqref="G40"/>
    </sheetView>
  </sheetViews>
  <sheetFormatPr defaultColWidth="9.00390625" defaultRowHeight="16.5"/>
  <cols>
    <col min="3" max="3" width="17.00390625" style="0" customWidth="1"/>
  </cols>
  <sheetData>
    <row r="1" spans="5:16" ht="12.75">
      <c r="E1" t="s">
        <v>65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2:16" ht="12.75">
      <c r="B2" s="205"/>
      <c r="C2" s="206"/>
      <c r="D2" s="207"/>
      <c r="E2" s="208" t="s">
        <v>66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2:8" ht="12.75">
      <c r="B3" s="209" t="s">
        <v>67</v>
      </c>
      <c r="C3" s="209"/>
      <c r="D3" s="209"/>
      <c r="E3" s="210" t="s">
        <v>68</v>
      </c>
      <c r="F3" s="210" t="s">
        <v>68</v>
      </c>
      <c r="G3" s="210" t="s">
        <v>68</v>
      </c>
      <c r="H3" s="211" t="s">
        <v>68</v>
      </c>
    </row>
    <row r="4" spans="2:8" ht="12.75">
      <c r="B4" s="212"/>
      <c r="C4" s="213"/>
      <c r="D4" s="214"/>
      <c r="E4" s="215"/>
      <c r="F4" s="215"/>
      <c r="G4" s="215"/>
      <c r="H4" s="216"/>
    </row>
    <row r="5" spans="2:8" ht="12.75">
      <c r="B5" s="217" t="s">
        <v>69</v>
      </c>
      <c r="C5" s="218"/>
      <c r="D5" s="219" t="s">
        <v>70</v>
      </c>
      <c r="E5" s="220">
        <v>1435</v>
      </c>
      <c r="F5" s="220">
        <v>1301</v>
      </c>
      <c r="G5" s="220">
        <v>1585</v>
      </c>
      <c r="H5" s="221">
        <v>1493</v>
      </c>
    </row>
    <row r="6" spans="2:8" ht="12.75">
      <c r="B6" s="222" t="s">
        <v>71</v>
      </c>
      <c r="C6" s="223" t="s">
        <v>72</v>
      </c>
      <c r="D6" s="224" t="s">
        <v>73</v>
      </c>
      <c r="E6" s="225">
        <v>2977</v>
      </c>
      <c r="F6" s="225">
        <v>2627</v>
      </c>
      <c r="G6" s="225">
        <v>2329</v>
      </c>
      <c r="H6" s="221">
        <v>3659</v>
      </c>
    </row>
    <row r="7" spans="2:8" ht="12.75">
      <c r="B7" s="226"/>
      <c r="C7" s="227"/>
      <c r="D7" s="228" t="s">
        <v>9</v>
      </c>
      <c r="E7" s="229">
        <f>SUM(E5:E6)</f>
        <v>4412</v>
      </c>
      <c r="F7" s="229">
        <f>SUM(F5:F6)</f>
        <v>3928</v>
      </c>
      <c r="G7" s="229">
        <f>SUM(G5:G6)</f>
        <v>3914</v>
      </c>
      <c r="H7" s="229">
        <f>SUM(H5:H6)</f>
        <v>5152</v>
      </c>
    </row>
    <row r="8" spans="2:8" ht="12.75">
      <c r="B8" s="205"/>
      <c r="C8" s="230"/>
      <c r="D8" s="231" t="s">
        <v>70</v>
      </c>
      <c r="E8" s="232">
        <v>106</v>
      </c>
      <c r="F8" s="232">
        <v>882</v>
      </c>
      <c r="G8" s="232">
        <v>1043</v>
      </c>
      <c r="H8" s="221">
        <v>1117</v>
      </c>
    </row>
    <row r="9" spans="2:8" ht="12.75">
      <c r="B9" s="233"/>
      <c r="C9" s="234" t="s">
        <v>74</v>
      </c>
      <c r="D9" s="235" t="s">
        <v>73</v>
      </c>
      <c r="E9" s="236">
        <v>2</v>
      </c>
      <c r="F9" s="236">
        <v>106</v>
      </c>
      <c r="G9" s="236">
        <v>141</v>
      </c>
      <c r="H9" s="221">
        <v>409</v>
      </c>
    </row>
    <row r="10" spans="2:8" ht="12.75">
      <c r="B10" s="222" t="s">
        <v>75</v>
      </c>
      <c r="C10" s="237"/>
      <c r="D10" s="238" t="s">
        <v>9</v>
      </c>
      <c r="E10" s="239">
        <f>SUM(E8:E9)</f>
        <v>108</v>
      </c>
      <c r="F10" s="239">
        <f>SUM(F8:F9)</f>
        <v>988</v>
      </c>
      <c r="G10" s="239">
        <f>SUM(G8:G9)</f>
        <v>1184</v>
      </c>
      <c r="H10" s="240">
        <v>1526</v>
      </c>
    </row>
    <row r="11" spans="2:8" ht="12.75">
      <c r="B11" s="222" t="s">
        <v>71</v>
      </c>
      <c r="C11" s="241"/>
      <c r="D11" s="231" t="s">
        <v>70</v>
      </c>
      <c r="E11" s="232">
        <v>106</v>
      </c>
      <c r="F11" s="232">
        <v>107</v>
      </c>
      <c r="G11" s="232">
        <v>139</v>
      </c>
      <c r="H11" s="221">
        <v>96</v>
      </c>
    </row>
    <row r="12" spans="2:8" ht="12.75">
      <c r="B12" s="209"/>
      <c r="C12" s="234" t="s">
        <v>76</v>
      </c>
      <c r="D12" s="235" t="s">
        <v>73</v>
      </c>
      <c r="E12" s="236"/>
      <c r="F12" s="236"/>
      <c r="G12" s="236"/>
      <c r="H12" s="221"/>
    </row>
    <row r="13" spans="2:8" ht="12.75">
      <c r="B13" s="209"/>
      <c r="C13" s="237"/>
      <c r="D13" s="238" t="s">
        <v>9</v>
      </c>
      <c r="E13" s="239">
        <f>SUM(E11:E12)</f>
        <v>106</v>
      </c>
      <c r="F13" s="239">
        <f>SUM(F11:F12)</f>
        <v>107</v>
      </c>
      <c r="G13" s="239">
        <f>SUM(G11:G12)</f>
        <v>139</v>
      </c>
      <c r="H13" s="240">
        <v>96</v>
      </c>
    </row>
    <row r="14" spans="2:8" ht="12.75">
      <c r="B14" s="209"/>
      <c r="C14" s="242"/>
      <c r="D14" s="243" t="s">
        <v>70</v>
      </c>
      <c r="E14" s="244">
        <v>152</v>
      </c>
      <c r="F14" s="244">
        <v>133</v>
      </c>
      <c r="G14" s="244">
        <v>140</v>
      </c>
      <c r="H14" s="221">
        <v>166</v>
      </c>
    </row>
    <row r="15" spans="2:8" ht="12.75">
      <c r="B15" s="233"/>
      <c r="C15" s="234" t="s">
        <v>77</v>
      </c>
      <c r="D15" s="235" t="s">
        <v>73</v>
      </c>
      <c r="E15" s="236">
        <v>11</v>
      </c>
      <c r="F15" s="236">
        <v>6</v>
      </c>
      <c r="G15" s="236">
        <v>6</v>
      </c>
      <c r="H15" s="221">
        <v>1</v>
      </c>
    </row>
    <row r="16" spans="2:8" ht="12.75">
      <c r="B16" s="212"/>
      <c r="C16" s="237"/>
      <c r="D16" s="238" t="s">
        <v>9</v>
      </c>
      <c r="E16" s="239">
        <f>SUM(E14:E15)</f>
        <v>163</v>
      </c>
      <c r="F16" s="239">
        <f>SUM(F14:F15)</f>
        <v>139</v>
      </c>
      <c r="G16" s="239">
        <f>SUM(G14:G15)</f>
        <v>146</v>
      </c>
      <c r="H16" s="240">
        <v>167</v>
      </c>
    </row>
    <row r="17" spans="2:8" ht="12.75">
      <c r="B17" s="212"/>
      <c r="C17" s="245"/>
      <c r="D17" s="246" t="s">
        <v>70</v>
      </c>
      <c r="E17" s="244">
        <f aca="true" t="shared" si="0" ref="E17:G18">SUM(E8,E11,E14)</f>
        <v>364</v>
      </c>
      <c r="F17" s="244">
        <f t="shared" si="0"/>
        <v>1122</v>
      </c>
      <c r="G17" s="244">
        <f t="shared" si="0"/>
        <v>1322</v>
      </c>
      <c r="H17" s="247">
        <v>1379</v>
      </c>
    </row>
    <row r="18" spans="2:8" ht="12.75">
      <c r="B18" s="212"/>
      <c r="C18" s="245" t="s">
        <v>9</v>
      </c>
      <c r="D18" s="248" t="s">
        <v>73</v>
      </c>
      <c r="E18" s="236">
        <f t="shared" si="0"/>
        <v>13</v>
      </c>
      <c r="F18" s="236">
        <f t="shared" si="0"/>
        <v>112</v>
      </c>
      <c r="G18" s="236">
        <f t="shared" si="0"/>
        <v>147</v>
      </c>
      <c r="H18" s="249">
        <v>410</v>
      </c>
    </row>
    <row r="19" spans="2:8" ht="12.75">
      <c r="B19" s="250"/>
      <c r="C19" s="251" t="s">
        <v>78</v>
      </c>
      <c r="D19" s="252" t="s">
        <v>9</v>
      </c>
      <c r="E19" s="253">
        <f>SUM(E17:E18)</f>
        <v>377</v>
      </c>
      <c r="F19" s="253">
        <f>SUM(F17:F18)</f>
        <v>1234</v>
      </c>
      <c r="G19" s="253">
        <f>SUM(G17:G18)</f>
        <v>1469</v>
      </c>
      <c r="H19" s="253">
        <f>SUM(H17:H18)</f>
        <v>1789</v>
      </c>
    </row>
    <row r="20" spans="2:8" ht="12.75">
      <c r="B20" s="212"/>
      <c r="C20" s="254"/>
      <c r="D20" s="231" t="s">
        <v>70</v>
      </c>
      <c r="E20" s="232">
        <v>503</v>
      </c>
      <c r="F20" s="232">
        <v>475</v>
      </c>
      <c r="G20" s="232">
        <v>483</v>
      </c>
      <c r="H20" s="221">
        <v>553</v>
      </c>
    </row>
    <row r="21" spans="2:8" ht="12.75">
      <c r="B21" s="233"/>
      <c r="C21" s="234" t="s">
        <v>79</v>
      </c>
      <c r="D21" s="235" t="s">
        <v>73</v>
      </c>
      <c r="E21" s="236">
        <v>740</v>
      </c>
      <c r="F21" s="236">
        <v>418</v>
      </c>
      <c r="G21" s="236">
        <v>653</v>
      </c>
      <c r="H21" s="221">
        <v>586</v>
      </c>
    </row>
    <row r="22" spans="2:8" ht="12.75">
      <c r="B22" s="233" t="s">
        <v>80</v>
      </c>
      <c r="C22" s="242"/>
      <c r="D22" s="255" t="s">
        <v>9</v>
      </c>
      <c r="E22" s="244">
        <f>SUM(E20:E21)</f>
        <v>1243</v>
      </c>
      <c r="F22" s="244">
        <f>SUM(F20:F21)</f>
        <v>893</v>
      </c>
      <c r="G22" s="244">
        <f>SUM(G20:G21)</f>
        <v>1136</v>
      </c>
      <c r="H22" s="240">
        <v>1139</v>
      </c>
    </row>
    <row r="23" spans="2:8" ht="12.75">
      <c r="B23" s="233" t="s">
        <v>71</v>
      </c>
      <c r="C23" s="256"/>
      <c r="D23" s="231" t="s">
        <v>70</v>
      </c>
      <c r="E23" s="232"/>
      <c r="F23" s="232"/>
      <c r="G23" s="232"/>
      <c r="H23" s="221"/>
    </row>
    <row r="24" spans="2:8" ht="12.75">
      <c r="B24" s="233"/>
      <c r="C24" s="234" t="s">
        <v>81</v>
      </c>
      <c r="D24" s="235" t="s">
        <v>73</v>
      </c>
      <c r="E24" s="236">
        <v>2</v>
      </c>
      <c r="F24" s="236"/>
      <c r="G24" s="236"/>
      <c r="H24" s="221"/>
    </row>
    <row r="25" spans="2:8" ht="12.75">
      <c r="B25" s="233"/>
      <c r="C25" s="257"/>
      <c r="D25" s="238" t="s">
        <v>9</v>
      </c>
      <c r="E25" s="239">
        <f>SUM(E23:E24)</f>
        <v>2</v>
      </c>
      <c r="F25" s="239">
        <f>SUM(F23:F24)</f>
        <v>0</v>
      </c>
      <c r="G25" s="239">
        <f>SUM(G23:G24)</f>
        <v>0</v>
      </c>
      <c r="H25" s="240">
        <v>0</v>
      </c>
    </row>
    <row r="26" spans="2:8" ht="12.75">
      <c r="B26" s="209"/>
      <c r="C26" s="254"/>
      <c r="D26" s="231" t="s">
        <v>70</v>
      </c>
      <c r="E26" s="232"/>
      <c r="F26" s="232"/>
      <c r="G26" s="232"/>
      <c r="H26" s="221"/>
    </row>
    <row r="27" spans="2:8" ht="12.75">
      <c r="B27" s="233"/>
      <c r="C27" s="234" t="s">
        <v>82</v>
      </c>
      <c r="D27" s="235" t="s">
        <v>73</v>
      </c>
      <c r="E27" s="236">
        <v>1480</v>
      </c>
      <c r="F27" s="236">
        <v>1246</v>
      </c>
      <c r="G27" s="236">
        <v>916</v>
      </c>
      <c r="H27" s="221">
        <v>1391</v>
      </c>
    </row>
    <row r="28" spans="2:8" ht="12.75">
      <c r="B28" s="233"/>
      <c r="C28" s="237"/>
      <c r="D28" s="238" t="s">
        <v>9</v>
      </c>
      <c r="E28" s="244">
        <f>SUM(E26:E27)</f>
        <v>1480</v>
      </c>
      <c r="F28" s="244">
        <f>SUM(F26:F27)</f>
        <v>1246</v>
      </c>
      <c r="G28" s="244">
        <f>SUM(G26:G27)</f>
        <v>916</v>
      </c>
      <c r="H28" s="240">
        <v>1391</v>
      </c>
    </row>
    <row r="29" spans="2:8" ht="12.75">
      <c r="B29" s="209"/>
      <c r="C29" s="254"/>
      <c r="D29" s="231" t="s">
        <v>70</v>
      </c>
      <c r="E29" s="232">
        <v>1733</v>
      </c>
      <c r="F29" s="232">
        <v>1436</v>
      </c>
      <c r="G29" s="232">
        <v>1534</v>
      </c>
      <c r="H29" s="221">
        <v>1690</v>
      </c>
    </row>
    <row r="30" spans="2:8" ht="12.75">
      <c r="B30" s="233"/>
      <c r="C30" s="234" t="s">
        <v>83</v>
      </c>
      <c r="D30" s="235" t="s">
        <v>73</v>
      </c>
      <c r="E30" s="236">
        <v>797</v>
      </c>
      <c r="F30" s="236">
        <v>607</v>
      </c>
      <c r="G30" s="236">
        <v>1360</v>
      </c>
      <c r="H30" s="221">
        <v>1086</v>
      </c>
    </row>
    <row r="31" spans="2:8" ht="12.75">
      <c r="B31" s="209"/>
      <c r="C31" s="237"/>
      <c r="D31" s="238" t="s">
        <v>9</v>
      </c>
      <c r="E31" s="258">
        <f>SUM(E29:E30)</f>
        <v>2530</v>
      </c>
      <c r="F31" s="258">
        <f>SUM(F29:F30)</f>
        <v>2043</v>
      </c>
      <c r="G31" s="258">
        <f>SUM(G29:G30)</f>
        <v>2894</v>
      </c>
      <c r="H31" s="240">
        <v>2776</v>
      </c>
    </row>
    <row r="32" spans="2:8" ht="12.75">
      <c r="B32" s="212"/>
      <c r="C32" s="245"/>
      <c r="D32" s="246" t="s">
        <v>70</v>
      </c>
      <c r="E32" s="244">
        <f aca="true" t="shared" si="1" ref="E32:G33">SUM(E20,E23,E26,E29)</f>
        <v>2236</v>
      </c>
      <c r="F32" s="244">
        <f t="shared" si="1"/>
        <v>1911</v>
      </c>
      <c r="G32" s="244">
        <f t="shared" si="1"/>
        <v>2017</v>
      </c>
      <c r="H32" s="247">
        <f>SUM(H20,H23,H26,H29)</f>
        <v>2243</v>
      </c>
    </row>
    <row r="33" spans="2:8" ht="12.75">
      <c r="B33" s="212"/>
      <c r="C33" s="245" t="s">
        <v>9</v>
      </c>
      <c r="D33" s="248" t="s">
        <v>73</v>
      </c>
      <c r="E33" s="236">
        <f t="shared" si="1"/>
        <v>3019</v>
      </c>
      <c r="F33" s="236">
        <f t="shared" si="1"/>
        <v>2271</v>
      </c>
      <c r="G33" s="236">
        <f t="shared" si="1"/>
        <v>2929</v>
      </c>
      <c r="H33" s="249">
        <f>SUM(H21,H24,H27,H30)</f>
        <v>3063</v>
      </c>
    </row>
    <row r="34" spans="2:8" ht="12.75">
      <c r="B34" s="259"/>
      <c r="C34" s="260" t="s">
        <v>78</v>
      </c>
      <c r="D34" s="252" t="s">
        <v>9</v>
      </c>
      <c r="E34" s="253">
        <f>SUM(E32:E33)</f>
        <v>5255</v>
      </c>
      <c r="F34" s="253">
        <f>SUM(F32:F33)</f>
        <v>4182</v>
      </c>
      <c r="G34" s="253">
        <f>SUM(G32:G33)</f>
        <v>4946</v>
      </c>
      <c r="H34" s="253">
        <f>SUM(H32:H33)</f>
        <v>5306</v>
      </c>
    </row>
    <row r="35" spans="2:8" ht="12.75">
      <c r="B35" s="261"/>
      <c r="C35" s="262"/>
      <c r="D35" s="231" t="s">
        <v>70</v>
      </c>
      <c r="E35" s="232">
        <f aca="true" t="shared" si="2" ref="E35:G36">SUM(E32,E17,E5)</f>
        <v>4035</v>
      </c>
      <c r="F35" s="232">
        <f t="shared" si="2"/>
        <v>4334</v>
      </c>
      <c r="G35" s="232">
        <f t="shared" si="2"/>
        <v>4924</v>
      </c>
      <c r="H35" s="232">
        <f>SUM(H32,H17,H5)</f>
        <v>5115</v>
      </c>
    </row>
    <row r="36" spans="2:8" ht="12.75">
      <c r="B36" s="263" t="s">
        <v>84</v>
      </c>
      <c r="C36" s="263"/>
      <c r="D36" s="235" t="s">
        <v>73</v>
      </c>
      <c r="E36" s="236">
        <f t="shared" si="2"/>
        <v>6009</v>
      </c>
      <c r="F36" s="236">
        <f t="shared" si="2"/>
        <v>5010</v>
      </c>
      <c r="G36" s="236">
        <f t="shared" si="2"/>
        <v>5405</v>
      </c>
      <c r="H36" s="236">
        <f>SUM(H33,H18,H6)</f>
        <v>7132</v>
      </c>
    </row>
    <row r="37" spans="2:8" ht="12.75">
      <c r="B37" s="264"/>
      <c r="C37" s="265"/>
      <c r="D37" s="266" t="s">
        <v>9</v>
      </c>
      <c r="E37" s="267">
        <f>SUM(E35:E36)</f>
        <v>10044</v>
      </c>
      <c r="F37" s="267">
        <f>SUM(F35:F36)</f>
        <v>9344</v>
      </c>
      <c r="G37" s="267">
        <f>SUM(G35:G36)</f>
        <v>10329</v>
      </c>
      <c r="H37" s="267">
        <f>SUM(H35:H36)</f>
        <v>12247</v>
      </c>
    </row>
    <row r="38" spans="4:8" ht="12.75">
      <c r="D38" s="268" t="s">
        <v>44</v>
      </c>
      <c r="E38" s="269">
        <v>576</v>
      </c>
      <c r="F38" s="270">
        <v>540</v>
      </c>
      <c r="G38" s="270">
        <v>432</v>
      </c>
      <c r="H38" s="271">
        <v>360</v>
      </c>
    </row>
  </sheetData>
  <sheetProtection selectLockedCells="1" selectUnlockedCells="1"/>
  <mergeCells count="3">
    <mergeCell ref="E2:P2"/>
    <mergeCell ref="B3:D3"/>
    <mergeCell ref="B36:C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subject/>
  <dc:creator>mooyoung.son@SMOTOR.COM</dc:creator>
  <cp:keywords>SSANGYONG MOTOR</cp:keywords>
  <dc:description/>
  <cp:lastModifiedBy>1 </cp:lastModifiedBy>
  <cp:lastPrinted>2013-11-20T00:32:45Z</cp:lastPrinted>
  <dcterms:created xsi:type="dcterms:W3CDTF">2011-07-04T02:47:06Z</dcterms:created>
  <dcterms:modified xsi:type="dcterms:W3CDTF">2014-01-01T08:55:39Z</dcterms:modified>
  <cp:category/>
  <cp:version/>
  <cp:contentType/>
  <cp:contentStatus/>
</cp:coreProperties>
</file>