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0" windowWidth="19200" windowHeight="11760" tabRatio="886" activeTab="1"/>
  </bookViews>
  <sheets>
    <sheet name="Cover" sheetId="40" r:id="rId1"/>
    <sheet name="Total Sales Vol. 2015" sheetId="47" r:id="rId2"/>
    <sheet name="2014" sheetId="46" r:id="rId3"/>
    <sheet name="2013" sheetId="33" r:id="rId4"/>
    <sheet name="2012" sheetId="43" r:id="rId5"/>
    <sheet name="2011" sheetId="44" r:id="rId6"/>
    <sheet name="2010" sheetId="45" r:id="rId7"/>
    <sheet name="Data" sheetId="41" state="hidden" r:id="rId8"/>
  </sheets>
  <externalReferences>
    <externalReference r:id="rId9"/>
  </externalReferences>
  <definedNames>
    <definedName name="_xlnm.Print_Area" localSheetId="6">'2010'!$A$1:$T$43</definedName>
    <definedName name="_xlnm.Print_Area" localSheetId="5">'2011'!$A$1:$T$44</definedName>
    <definedName name="_xlnm.Print_Area" localSheetId="4">'2012'!$A$1:$T$44</definedName>
    <definedName name="_xlnm.Print_Area" localSheetId="3">'2013'!$A$1:$U$45</definedName>
    <definedName name="_xlnm.Print_Area" localSheetId="2">'2014'!$A$1:$U$44</definedName>
    <definedName name="_xlnm.Print_Area" localSheetId="0">Cover!$A$1:$L$25</definedName>
    <definedName name="_xlnm.Print_Area" localSheetId="1">'Total Sales Vol. 2015'!$A$1:$U$45</definedName>
  </definedNames>
  <calcPr calcId="125725"/>
</workbook>
</file>

<file path=xl/calcChain.xml><?xml version="1.0" encoding="utf-8"?>
<calcChain xmlns="http://schemas.openxmlformats.org/spreadsheetml/2006/main">
  <c r="T15" i="47"/>
  <c r="T6" l="1"/>
  <c r="T44" l="1"/>
  <c r="T42"/>
  <c r="T38"/>
  <c r="T37"/>
  <c r="T35"/>
  <c r="T34"/>
  <c r="T33"/>
  <c r="T32"/>
  <c r="T27"/>
  <c r="T26"/>
  <c r="T25"/>
  <c r="T23"/>
  <c r="T20"/>
  <c r="T7"/>
  <c r="S28" l="1"/>
  <c r="T28" i="46" l="1"/>
  <c r="T39"/>
  <c r="T43"/>
  <c r="T44"/>
  <c r="T13"/>
  <c r="T42"/>
  <c r="T41"/>
  <c r="T38"/>
  <c r="T37"/>
  <c r="T36"/>
  <c r="T35"/>
  <c r="T34"/>
  <c r="T33"/>
  <c r="T32"/>
  <c r="T27"/>
  <c r="T26"/>
  <c r="T25"/>
  <c r="T24"/>
  <c r="T23"/>
  <c r="T20"/>
  <c r="E8" i="47"/>
  <c r="Q36"/>
  <c r="Q24"/>
  <c r="P10"/>
  <c r="O10"/>
  <c r="N10"/>
  <c r="M10"/>
  <c r="L10"/>
  <c r="K10"/>
  <c r="J10"/>
  <c r="I10"/>
  <c r="H10"/>
  <c r="G10"/>
  <c r="F10"/>
  <c r="E10"/>
  <c r="U44"/>
  <c r="S44"/>
  <c r="P44"/>
  <c r="O44"/>
  <c r="N44"/>
  <c r="M44"/>
  <c r="L44"/>
  <c r="K44"/>
  <c r="J44"/>
  <c r="I44"/>
  <c r="H44"/>
  <c r="G44"/>
  <c r="F44"/>
  <c r="E44"/>
  <c r="Q43"/>
  <c r="Q42"/>
  <c r="U40"/>
  <c r="S40"/>
  <c r="P40"/>
  <c r="T40" s="1"/>
  <c r="O40"/>
  <c r="N40"/>
  <c r="M40"/>
  <c r="L40"/>
  <c r="K40"/>
  <c r="J40"/>
  <c r="I40"/>
  <c r="H40"/>
  <c r="H14" s="1"/>
  <c r="H15" s="1"/>
  <c r="G40"/>
  <c r="F40"/>
  <c r="E40"/>
  <c r="Q39"/>
  <c r="Q38"/>
  <c r="Q37"/>
  <c r="Q35"/>
  <c r="Q34"/>
  <c r="Q33"/>
  <c r="Q32"/>
  <c r="U28"/>
  <c r="P28"/>
  <c r="T28" s="1"/>
  <c r="O28"/>
  <c r="O14" s="1"/>
  <c r="O15" s="1"/>
  <c r="N28"/>
  <c r="N14" s="1"/>
  <c r="N15" s="1"/>
  <c r="M28"/>
  <c r="L28"/>
  <c r="K28"/>
  <c r="K14" s="1"/>
  <c r="K15" s="1"/>
  <c r="J28"/>
  <c r="I28"/>
  <c r="H28"/>
  <c r="G28"/>
  <c r="G14" s="1"/>
  <c r="G15" s="1"/>
  <c r="F28"/>
  <c r="F14" s="1"/>
  <c r="F15" s="1"/>
  <c r="E28"/>
  <c r="Q27"/>
  <c r="Q26"/>
  <c r="Q25"/>
  <c r="Q23"/>
  <c r="Q20"/>
  <c r="E14"/>
  <c r="E15" s="1"/>
  <c r="U13"/>
  <c r="S13"/>
  <c r="P13"/>
  <c r="T13" s="1"/>
  <c r="O13"/>
  <c r="N13"/>
  <c r="M13"/>
  <c r="L13"/>
  <c r="K13"/>
  <c r="J13"/>
  <c r="I13"/>
  <c r="H13"/>
  <c r="G13"/>
  <c r="F13"/>
  <c r="E13"/>
  <c r="U12"/>
  <c r="S12"/>
  <c r="P12"/>
  <c r="T12" s="1"/>
  <c r="O12"/>
  <c r="N12"/>
  <c r="M12"/>
  <c r="L12"/>
  <c r="K12"/>
  <c r="J12"/>
  <c r="I12"/>
  <c r="H12"/>
  <c r="G12"/>
  <c r="F12"/>
  <c r="E12"/>
  <c r="U11"/>
  <c r="S11"/>
  <c r="P11"/>
  <c r="T11" s="1"/>
  <c r="O11"/>
  <c r="N11"/>
  <c r="M11"/>
  <c r="L11"/>
  <c r="K11"/>
  <c r="J11"/>
  <c r="I11"/>
  <c r="H11"/>
  <c r="G11"/>
  <c r="F11"/>
  <c r="E11"/>
  <c r="U9"/>
  <c r="S9"/>
  <c r="P9"/>
  <c r="T9" s="1"/>
  <c r="O9"/>
  <c r="N9"/>
  <c r="M9"/>
  <c r="L9"/>
  <c r="K9"/>
  <c r="J9"/>
  <c r="I9"/>
  <c r="H9"/>
  <c r="G9"/>
  <c r="F9"/>
  <c r="E9"/>
  <c r="U8"/>
  <c r="S8"/>
  <c r="P8"/>
  <c r="T8" s="1"/>
  <c r="O8"/>
  <c r="N8"/>
  <c r="M8"/>
  <c r="L8"/>
  <c r="K8"/>
  <c r="J8"/>
  <c r="I8"/>
  <c r="H8"/>
  <c r="G8"/>
  <c r="F8"/>
  <c r="U7"/>
  <c r="S7"/>
  <c r="P7"/>
  <c r="O7"/>
  <c r="N7"/>
  <c r="M7"/>
  <c r="L7"/>
  <c r="K7"/>
  <c r="J7"/>
  <c r="I7"/>
  <c r="H7"/>
  <c r="G7"/>
  <c r="F7"/>
  <c r="E7"/>
  <c r="U6"/>
  <c r="S6"/>
  <c r="P6"/>
  <c r="O6"/>
  <c r="N6"/>
  <c r="M6"/>
  <c r="L6"/>
  <c r="K6"/>
  <c r="J6"/>
  <c r="I6"/>
  <c r="H6"/>
  <c r="G6"/>
  <c r="F6"/>
  <c r="E6"/>
  <c r="D6"/>
  <c r="P14" l="1"/>
  <c r="T14" s="1"/>
  <c r="M14"/>
  <c r="L14"/>
  <c r="J14"/>
  <c r="J15" s="1"/>
  <c r="I14"/>
  <c r="Q10"/>
  <c r="S14"/>
  <c r="Q13"/>
  <c r="U14"/>
  <c r="U15" s="1"/>
  <c r="Q9"/>
  <c r="Q11"/>
  <c r="Q44"/>
  <c r="Q6"/>
  <c r="Q7"/>
  <c r="Q28"/>
  <c r="Q12"/>
  <c r="Q40"/>
  <c r="E45"/>
  <c r="G45"/>
  <c r="I45"/>
  <c r="K45"/>
  <c r="M45"/>
  <c r="O45"/>
  <c r="F45"/>
  <c r="H45"/>
  <c r="J45"/>
  <c r="L45"/>
  <c r="N45"/>
  <c r="P45"/>
  <c r="T45" s="1"/>
  <c r="Q8"/>
  <c r="U45"/>
  <c r="S45"/>
  <c r="P15"/>
  <c r="S14" i="44"/>
  <c r="S15"/>
  <c r="S13"/>
  <c r="S12"/>
  <c r="S11"/>
  <c r="S10"/>
  <c r="S9"/>
  <c r="S8"/>
  <c r="S7"/>
  <c r="S6"/>
  <c r="M15" i="47" l="1"/>
  <c r="L15"/>
  <c r="Q14"/>
  <c r="I15"/>
  <c r="S15"/>
  <c r="Q45"/>
  <c r="U28" i="46"/>
  <c r="Q42"/>
  <c r="Q41"/>
  <c r="Q38"/>
  <c r="Q37"/>
  <c r="Q36"/>
  <c r="Q35"/>
  <c r="Q34"/>
  <c r="Q33"/>
  <c r="Q32"/>
  <c r="Q27"/>
  <c r="Q26"/>
  <c r="Q25"/>
  <c r="Q24"/>
  <c r="Q23"/>
  <c r="Q20"/>
  <c r="P8"/>
  <c r="O8"/>
  <c r="N8"/>
  <c r="M8"/>
  <c r="L8"/>
  <c r="K8"/>
  <c r="J8"/>
  <c r="I8"/>
  <c r="H8"/>
  <c r="G8"/>
  <c r="F8"/>
  <c r="E43"/>
  <c r="E8"/>
  <c r="P6"/>
  <c r="O6"/>
  <c r="N6"/>
  <c r="M6"/>
  <c r="L6"/>
  <c r="K6"/>
  <c r="J6"/>
  <c r="I6"/>
  <c r="H6"/>
  <c r="G6"/>
  <c r="F6"/>
  <c r="E6"/>
  <c r="U43"/>
  <c r="P43"/>
  <c r="O43"/>
  <c r="N43"/>
  <c r="M43"/>
  <c r="L43"/>
  <c r="K43"/>
  <c r="J43"/>
  <c r="I43"/>
  <c r="H43"/>
  <c r="G43"/>
  <c r="F43"/>
  <c r="S43"/>
  <c r="P44" i="33"/>
  <c r="P45"/>
  <c r="O44"/>
  <c r="O45"/>
  <c r="N44"/>
  <c r="N45"/>
  <c r="M44"/>
  <c r="M45"/>
  <c r="L44"/>
  <c r="L45"/>
  <c r="K44"/>
  <c r="K45"/>
  <c r="J44"/>
  <c r="J45"/>
  <c r="I44"/>
  <c r="H44"/>
  <c r="G44"/>
  <c r="F44"/>
  <c r="E44"/>
  <c r="U44"/>
  <c r="Q43"/>
  <c r="Q44"/>
  <c r="O7"/>
  <c r="O9"/>
  <c r="J7"/>
  <c r="Q43" i="46"/>
  <c r="U40" i="33"/>
  <c r="U29"/>
  <c r="U14"/>
  <c r="U13"/>
  <c r="U12"/>
  <c r="U11"/>
  <c r="U10"/>
  <c r="U9"/>
  <c r="U8"/>
  <c r="U7"/>
  <c r="U15"/>
  <c r="U16"/>
  <c r="S42"/>
  <c r="S44"/>
  <c r="S45" s="1"/>
  <c r="S39"/>
  <c r="S38"/>
  <c r="S37"/>
  <c r="S36"/>
  <c r="S35"/>
  <c r="S34"/>
  <c r="S33"/>
  <c r="S40"/>
  <c r="S28"/>
  <c r="S27"/>
  <c r="S13" s="1"/>
  <c r="S26"/>
  <c r="S25"/>
  <c r="S11" s="1"/>
  <c r="S24"/>
  <c r="S23"/>
  <c r="S9" s="1"/>
  <c r="S22"/>
  <c r="S21"/>
  <c r="S29" s="1"/>
  <c r="S14"/>
  <c r="S12"/>
  <c r="S10"/>
  <c r="S8"/>
  <c r="U39" i="46"/>
  <c r="S39"/>
  <c r="P39"/>
  <c r="P44" s="1"/>
  <c r="O39"/>
  <c r="N39"/>
  <c r="N44" s="1"/>
  <c r="M39"/>
  <c r="M44" s="1"/>
  <c r="L39"/>
  <c r="L44" s="1"/>
  <c r="K39"/>
  <c r="J39"/>
  <c r="J44" s="1"/>
  <c r="I39"/>
  <c r="H39"/>
  <c r="H44" s="1"/>
  <c r="G39"/>
  <c r="F39"/>
  <c r="F44"/>
  <c r="S28"/>
  <c r="P28"/>
  <c r="O28"/>
  <c r="N28"/>
  <c r="M28"/>
  <c r="L28"/>
  <c r="K28"/>
  <c r="J28"/>
  <c r="J14" s="1"/>
  <c r="J15" s="1"/>
  <c r="I28"/>
  <c r="H28"/>
  <c r="G28"/>
  <c r="F28"/>
  <c r="E28"/>
  <c r="U13"/>
  <c r="S13"/>
  <c r="P13"/>
  <c r="O13"/>
  <c r="N13"/>
  <c r="M13"/>
  <c r="L13"/>
  <c r="K13"/>
  <c r="J13"/>
  <c r="I13"/>
  <c r="H13"/>
  <c r="G13"/>
  <c r="F13"/>
  <c r="E13"/>
  <c r="U12"/>
  <c r="S12"/>
  <c r="T12" s="1"/>
  <c r="P12"/>
  <c r="O12"/>
  <c r="N12"/>
  <c r="M12"/>
  <c r="L12"/>
  <c r="K12"/>
  <c r="J12"/>
  <c r="I12"/>
  <c r="H12"/>
  <c r="G12"/>
  <c r="F12"/>
  <c r="E12"/>
  <c r="U11"/>
  <c r="S11"/>
  <c r="T11" s="1"/>
  <c r="P11"/>
  <c r="O11"/>
  <c r="N11"/>
  <c r="M11"/>
  <c r="L11"/>
  <c r="K11"/>
  <c r="J11"/>
  <c r="I11"/>
  <c r="H11"/>
  <c r="G11"/>
  <c r="F11"/>
  <c r="E11"/>
  <c r="U10"/>
  <c r="S10"/>
  <c r="T10" s="1"/>
  <c r="P10"/>
  <c r="O10"/>
  <c r="N10"/>
  <c r="M10"/>
  <c r="L10"/>
  <c r="K10"/>
  <c r="J10"/>
  <c r="I10"/>
  <c r="H10"/>
  <c r="G10"/>
  <c r="F10"/>
  <c r="E10"/>
  <c r="U9"/>
  <c r="S9"/>
  <c r="T9" s="1"/>
  <c r="P9"/>
  <c r="O9"/>
  <c r="N9"/>
  <c r="M9"/>
  <c r="L9"/>
  <c r="K9"/>
  <c r="J9"/>
  <c r="I9"/>
  <c r="H9"/>
  <c r="G9"/>
  <c r="F9"/>
  <c r="E9"/>
  <c r="U8"/>
  <c r="S8"/>
  <c r="T8" s="1"/>
  <c r="U7"/>
  <c r="S7"/>
  <c r="T7" s="1"/>
  <c r="P7"/>
  <c r="O7"/>
  <c r="N7"/>
  <c r="M7"/>
  <c r="L7"/>
  <c r="K7"/>
  <c r="J7"/>
  <c r="I7"/>
  <c r="H7"/>
  <c r="G7"/>
  <c r="F7"/>
  <c r="E7"/>
  <c r="U6"/>
  <c r="S6"/>
  <c r="T6" s="1"/>
  <c r="D6"/>
  <c r="S14" i="43"/>
  <c r="S15"/>
  <c r="M7" i="33"/>
  <c r="L7"/>
  <c r="K7"/>
  <c r="I7"/>
  <c r="D7"/>
  <c r="K29"/>
  <c r="K15" s="1"/>
  <c r="K16" s="1"/>
  <c r="K12"/>
  <c r="J8"/>
  <c r="J9"/>
  <c r="J12"/>
  <c r="H36" i="41"/>
  <c r="H33"/>
  <c r="H32"/>
  <c r="H34"/>
  <c r="H19"/>
  <c r="H7"/>
  <c r="H24" i="33"/>
  <c r="Q42"/>
  <c r="T42"/>
  <c r="G33" i="41"/>
  <c r="G36"/>
  <c r="G32"/>
  <c r="G35"/>
  <c r="G37"/>
  <c r="G31"/>
  <c r="G28"/>
  <c r="G25"/>
  <c r="G22"/>
  <c r="G18"/>
  <c r="G17"/>
  <c r="G19"/>
  <c r="G16"/>
  <c r="G13"/>
  <c r="G10"/>
  <c r="G7"/>
  <c r="F33"/>
  <c r="F36"/>
  <c r="F32"/>
  <c r="F34"/>
  <c r="F31"/>
  <c r="F28"/>
  <c r="F25"/>
  <c r="F22"/>
  <c r="F18"/>
  <c r="F17"/>
  <c r="F35"/>
  <c r="F37"/>
  <c r="F16"/>
  <c r="F13"/>
  <c r="F10"/>
  <c r="F7"/>
  <c r="G15" i="44"/>
  <c r="I15"/>
  <c r="K15"/>
  <c r="M15"/>
  <c r="O15"/>
  <c r="Q15"/>
  <c r="F14"/>
  <c r="F15"/>
  <c r="G14"/>
  <c r="H14"/>
  <c r="H15"/>
  <c r="I14"/>
  <c r="J14"/>
  <c r="J15"/>
  <c r="K14"/>
  <c r="L14"/>
  <c r="L15"/>
  <c r="M14"/>
  <c r="N14"/>
  <c r="N15"/>
  <c r="O14"/>
  <c r="P14"/>
  <c r="P15"/>
  <c r="Q14"/>
  <c r="E14"/>
  <c r="E15"/>
  <c r="G15" i="43"/>
  <c r="I15"/>
  <c r="K15"/>
  <c r="M15"/>
  <c r="O15"/>
  <c r="Q15"/>
  <c r="F14"/>
  <c r="F15"/>
  <c r="G14"/>
  <c r="H14"/>
  <c r="H15"/>
  <c r="I14"/>
  <c r="J14"/>
  <c r="J15"/>
  <c r="K14"/>
  <c r="L14"/>
  <c r="L15"/>
  <c r="M14"/>
  <c r="N14"/>
  <c r="N15"/>
  <c r="O14"/>
  <c r="P14"/>
  <c r="P15"/>
  <c r="Q14"/>
  <c r="E14"/>
  <c r="E15"/>
  <c r="T15" i="44"/>
  <c r="T15" i="43"/>
  <c r="H39" i="33"/>
  <c r="G39"/>
  <c r="F39"/>
  <c r="H38"/>
  <c r="G38"/>
  <c r="F38"/>
  <c r="L11"/>
  <c r="H37"/>
  <c r="G37"/>
  <c r="F37"/>
  <c r="H36"/>
  <c r="G36"/>
  <c r="F36"/>
  <c r="I35"/>
  <c r="I40" s="1"/>
  <c r="I45" s="1"/>
  <c r="H35"/>
  <c r="G35"/>
  <c r="F35"/>
  <c r="H34"/>
  <c r="H40" s="1"/>
  <c r="H45" s="1"/>
  <c r="G34"/>
  <c r="F34"/>
  <c r="P40"/>
  <c r="O40"/>
  <c r="N40"/>
  <c r="M40"/>
  <c r="K40"/>
  <c r="J40"/>
  <c r="H33"/>
  <c r="G33"/>
  <c r="G40" s="1"/>
  <c r="G45" s="1"/>
  <c r="F33"/>
  <c r="O14"/>
  <c r="N14"/>
  <c r="M14"/>
  <c r="L14"/>
  <c r="K14"/>
  <c r="J14"/>
  <c r="I14"/>
  <c r="H28"/>
  <c r="H14" s="1"/>
  <c r="G28"/>
  <c r="G14" s="1"/>
  <c r="F28"/>
  <c r="F14" s="1"/>
  <c r="P13"/>
  <c r="N13"/>
  <c r="M13"/>
  <c r="L13"/>
  <c r="K13"/>
  <c r="J13"/>
  <c r="H27"/>
  <c r="H13" s="1"/>
  <c r="G27"/>
  <c r="F27"/>
  <c r="P12"/>
  <c r="O12"/>
  <c r="M12"/>
  <c r="L12"/>
  <c r="H26"/>
  <c r="H12" s="1"/>
  <c r="G26"/>
  <c r="F26"/>
  <c r="F12" s="1"/>
  <c r="P11"/>
  <c r="O11"/>
  <c r="K11"/>
  <c r="J11"/>
  <c r="H25"/>
  <c r="H11" s="1"/>
  <c r="G25"/>
  <c r="F25"/>
  <c r="F11" s="1"/>
  <c r="P10"/>
  <c r="N10"/>
  <c r="M10"/>
  <c r="J10"/>
  <c r="I10"/>
  <c r="G24"/>
  <c r="G10" s="1"/>
  <c r="F24"/>
  <c r="P9"/>
  <c r="N9"/>
  <c r="M9"/>
  <c r="L9"/>
  <c r="I9"/>
  <c r="H9"/>
  <c r="F9"/>
  <c r="P8"/>
  <c r="O8"/>
  <c r="N8"/>
  <c r="M8"/>
  <c r="L8"/>
  <c r="I8"/>
  <c r="G8"/>
  <c r="N7"/>
  <c r="H21"/>
  <c r="G21"/>
  <c r="G7" s="1"/>
  <c r="F21"/>
  <c r="E39"/>
  <c r="Q39" s="1"/>
  <c r="T39" s="1"/>
  <c r="E38"/>
  <c r="Q38"/>
  <c r="E37"/>
  <c r="E36"/>
  <c r="Q36" s="1"/>
  <c r="E35"/>
  <c r="E34"/>
  <c r="Q34" s="1"/>
  <c r="E33"/>
  <c r="E28"/>
  <c r="Q28" s="1"/>
  <c r="T28" s="1"/>
  <c r="E27"/>
  <c r="E26"/>
  <c r="E12" s="1"/>
  <c r="E25"/>
  <c r="E11" s="1"/>
  <c r="E24"/>
  <c r="Q24" s="1"/>
  <c r="T24" s="1"/>
  <c r="E9"/>
  <c r="E8"/>
  <c r="E21"/>
  <c r="E7" s="1"/>
  <c r="E33" i="41"/>
  <c r="E32"/>
  <c r="E35"/>
  <c r="E37"/>
  <c r="E34"/>
  <c r="E31"/>
  <c r="E28"/>
  <c r="E25"/>
  <c r="E22"/>
  <c r="E18"/>
  <c r="E36"/>
  <c r="E17"/>
  <c r="E16"/>
  <c r="E13"/>
  <c r="E10"/>
  <c r="E7"/>
  <c r="E19"/>
  <c r="O13" i="33"/>
  <c r="K9"/>
  <c r="I13"/>
  <c r="I12"/>
  <c r="I11"/>
  <c r="K10"/>
  <c r="F19" i="41"/>
  <c r="G34"/>
  <c r="L10" i="33"/>
  <c r="M11"/>
  <c r="H35" i="41"/>
  <c r="H37"/>
  <c r="O10" i="33"/>
  <c r="P14"/>
  <c r="K8"/>
  <c r="L40"/>
  <c r="L29"/>
  <c r="L15" s="1"/>
  <c r="L16" s="1"/>
  <c r="O29"/>
  <c r="Q23"/>
  <c r="P29"/>
  <c r="P7"/>
  <c r="Q27"/>
  <c r="N11"/>
  <c r="N12"/>
  <c r="G13"/>
  <c r="O15"/>
  <c r="O16"/>
  <c r="P15"/>
  <c r="P16"/>
  <c r="Q13" i="46"/>
  <c r="U45" i="33"/>
  <c r="Q8" i="46"/>
  <c r="E39"/>
  <c r="E44"/>
  <c r="E14"/>
  <c r="E15"/>
  <c r="F14"/>
  <c r="F15"/>
  <c r="I29" i="33"/>
  <c r="J29"/>
  <c r="J15" s="1"/>
  <c r="J16" s="1"/>
  <c r="H7"/>
  <c r="S44" i="46"/>
  <c r="S14"/>
  <c r="T14" s="1"/>
  <c r="G14"/>
  <c r="G44"/>
  <c r="G15"/>
  <c r="T44" i="33"/>
  <c r="Q15" i="47" l="1"/>
  <c r="I15" i="33"/>
  <c r="I16" s="1"/>
  <c r="H10"/>
  <c r="G29"/>
  <c r="G15" s="1"/>
  <c r="G16" s="1"/>
  <c r="P14" i="46"/>
  <c r="P15" s="1"/>
  <c r="O14"/>
  <c r="O44"/>
  <c r="O15"/>
  <c r="T27" i="33"/>
  <c r="T34"/>
  <c r="T36"/>
  <c r="T38"/>
  <c r="S7"/>
  <c r="S15" s="1"/>
  <c r="S16" s="1"/>
  <c r="N14" i="46"/>
  <c r="N15" s="1"/>
  <c r="E40" i="33"/>
  <c r="E45" s="1"/>
  <c r="F29"/>
  <c r="H8"/>
  <c r="N29"/>
  <c r="N15" s="1"/>
  <c r="N16" s="1"/>
  <c r="Q25"/>
  <c r="T25" s="1"/>
  <c r="Q22"/>
  <c r="T22" s="1"/>
  <c r="M29"/>
  <c r="M15" s="1"/>
  <c r="M16" s="1"/>
  <c r="Q33"/>
  <c r="T33" s="1"/>
  <c r="Q35"/>
  <c r="T35" s="1"/>
  <c r="F10"/>
  <c r="G11"/>
  <c r="Q11" s="1"/>
  <c r="T11" s="1"/>
  <c r="U44" i="46"/>
  <c r="S15"/>
  <c r="T15" s="1"/>
  <c r="E13" i="33"/>
  <c r="Q39" i="46"/>
  <c r="Q44" s="1"/>
  <c r="M14"/>
  <c r="M15" s="1"/>
  <c r="F40" i="33"/>
  <c r="F8"/>
  <c r="Q8" s="1"/>
  <c r="T8" s="1"/>
  <c r="L14" i="46"/>
  <c r="L15" s="1"/>
  <c r="K44"/>
  <c r="K14"/>
  <c r="Q9"/>
  <c r="E14" i="33"/>
  <c r="Q14" s="1"/>
  <c r="T14" s="1"/>
  <c r="E29"/>
  <c r="E15" s="1"/>
  <c r="E16" s="1"/>
  <c r="Q21"/>
  <c r="T21" s="1"/>
  <c r="E10"/>
  <c r="Q10" s="1"/>
  <c r="T10" s="1"/>
  <c r="Q26"/>
  <c r="T26" s="1"/>
  <c r="Q37"/>
  <c r="T37" s="1"/>
  <c r="F7"/>
  <c r="Q7" s="1"/>
  <c r="H29"/>
  <c r="H15" s="1"/>
  <c r="H16" s="1"/>
  <c r="G9"/>
  <c r="Q9" s="1"/>
  <c r="T9" s="1"/>
  <c r="G12"/>
  <c r="Q12" s="1"/>
  <c r="T12" s="1"/>
  <c r="F13"/>
  <c r="Q10" i="46"/>
  <c r="I44"/>
  <c r="Q6"/>
  <c r="Q7"/>
  <c r="I14"/>
  <c r="I15" s="1"/>
  <c r="Q11"/>
  <c r="Q12"/>
  <c r="U14"/>
  <c r="U15" s="1"/>
  <c r="H14"/>
  <c r="Q28"/>
  <c r="H15"/>
  <c r="Q40" i="33"/>
  <c r="F15"/>
  <c r="F16" s="1"/>
  <c r="F45"/>
  <c r="Q29" l="1"/>
  <c r="T29" s="1"/>
  <c r="Q15"/>
  <c r="T15" s="1"/>
  <c r="Q13"/>
  <c r="T13" s="1"/>
  <c r="T7"/>
  <c r="K15" i="46"/>
  <c r="Q16" i="33"/>
  <c r="T16" s="1"/>
  <c r="Q14" i="46"/>
  <c r="T40" i="33"/>
  <c r="Q45"/>
  <c r="T45" s="1"/>
  <c r="Q15" i="46" l="1"/>
</calcChain>
</file>

<file path=xl/sharedStrings.xml><?xml version="1.0" encoding="utf-8"?>
<sst xmlns="http://schemas.openxmlformats.org/spreadsheetml/2006/main" count="686" uniqueCount="206">
  <si>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</si>
  <si>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</si>
  <si>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</si>
  <si>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</si>
  <si>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</si>
  <si>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</si>
  <si>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</si>
  <si>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</si>
  <si>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</si>
  <si>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</si>
  <si>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</si>
  <si>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</si>
  <si>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</si>
  <si>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</si>
  <si>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</si>
  <si>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</si>
  <si>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</si>
  <si>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</si>
  <si>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</si>
  <si>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</si>
  <si>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</si>
  <si>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</si>
  <si>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</si>
  <si>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</si>
  <si>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</si>
  <si>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</si>
  <si>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</si>
  <si>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</si>
  <si>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</si>
  <si>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</si>
  <si>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</si>
  <si>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</si>
  <si>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</si>
  <si>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</si>
  <si>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</si>
  <si>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</si>
  <si>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</si>
  <si>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</si>
  <si>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</si>
  <si>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</si>
  <si>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</si>
  <si>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</si>
  <si>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</si>
  <si>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</si>
  <si>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</si>
  <si>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</si>
  <si>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</si>
  <si>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</si>
  <si>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</si>
  <si>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</si>
  <si>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</si>
  <si>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</si>
  <si>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</si>
  <si>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</si>
  <si>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</si>
  <si>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</si>
  <si>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SSANGYONG MOTOR COMPANY</t>
  </si>
  <si>
    <t>Sales Performance Report</t>
    <phoneticPr fontId="112" type="noConversion"/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</si>
  <si>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</si>
  <si>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</si>
  <si>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</si>
  <si>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</si>
  <si>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</si>
  <si>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</si>
  <si>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</si>
  <si>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</si>
  <si>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</si>
  <si>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</si>
  <si>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</si>
  <si>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</si>
  <si>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</si>
  <si>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</si>
  <si>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</si>
  <si>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</si>
  <si>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</si>
  <si>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</si>
  <si>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</si>
  <si>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</si>
  <si>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</si>
  <si>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</si>
  <si>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</si>
  <si>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</si>
  <si>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</si>
  <si>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</si>
  <si>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</si>
  <si>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</si>
  <si>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</si>
  <si>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</si>
  <si>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</si>
  <si>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</si>
  <si>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</si>
  <si>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</si>
  <si>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</si>
  <si>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</si>
  <si>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</si>
  <si>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</si>
  <si>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</si>
  <si>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</si>
  <si>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</si>
  <si>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</si>
  <si>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</si>
  <si>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</si>
  <si>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ㅔ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</si>
  <si>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</si>
  <si>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</si>
  <si>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</si>
  <si>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</si>
  <si>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</si>
  <si>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</si>
  <si>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</si>
  <si>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</si>
  <si>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</si>
  <si>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</si>
  <si>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</si>
  <si>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9" type="noConversion"/>
  </si>
  <si>
    <t>■ Total Sales Volume in 2015</t>
    <phoneticPr fontId="2" type="noConversion"/>
  </si>
  <si>
    <t>Yr 2015 Actual Results</t>
    <phoneticPr fontId="2" type="noConversion"/>
  </si>
  <si>
    <t>FY 2015</t>
    <phoneticPr fontId="112" type="noConversion"/>
  </si>
  <si>
    <t>Yr 2014</t>
    <phoneticPr fontId="2" type="noConversion"/>
  </si>
  <si>
    <t>Yr 2013</t>
    <phoneticPr fontId="2" type="noConversion"/>
  </si>
  <si>
    <t>Chairman</t>
  </si>
  <si>
    <t>Chairman</t>
    <phoneticPr fontId="139" type="noConversion"/>
  </si>
  <si>
    <t>YoY(December)</t>
    <phoneticPr fontId="2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</si>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</sst>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40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b/>
      <sz val="18"/>
      <color theme="0"/>
      <name val="나눔고딕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20"/>
      <color theme="0"/>
      <name val="나눔고딕"/>
      <family val="3"/>
      <charset val="129"/>
    </font>
    <font>
      <b/>
      <sz val="13"/>
      <color theme="0"/>
      <name val="나눔고딕"/>
      <family val="3"/>
      <charset val="129"/>
    </font>
    <font>
      <b/>
      <sz val="9"/>
      <color theme="0" tint="-0.249977111117893"/>
      <name val="나눔고딕"/>
      <family val="3"/>
      <charset val="129"/>
    </font>
    <font>
      <sz val="8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85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</cellStyleXfs>
  <cellXfs count="316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30" fillId="34" borderId="0" xfId="0" applyFont="1" applyFill="1" applyAlignment="1">
      <alignment vertical="center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1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1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1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2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3" fillId="0" borderId="0" xfId="1650" applyFont="1">
      <alignment vertical="center"/>
    </xf>
    <xf numFmtId="176" fontId="133" fillId="34" borderId="11" xfId="1650" applyNumberFormat="1" applyFont="1" applyFill="1" applyBorder="1">
      <alignment vertical="center"/>
    </xf>
    <xf numFmtId="176" fontId="133" fillId="34" borderId="4" xfId="1650" applyNumberFormat="1" applyFont="1" applyFill="1" applyBorder="1">
      <alignment vertical="center"/>
    </xf>
    <xf numFmtId="176" fontId="133" fillId="0" borderId="18" xfId="1650" applyNumberFormat="1" applyFont="1" applyFill="1" applyBorder="1">
      <alignment vertical="center"/>
    </xf>
    <xf numFmtId="206" fontId="133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4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5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5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3" fillId="34" borderId="11" xfId="1650" applyNumberFormat="1" applyFont="1" applyFill="1" applyBorder="1" applyAlignment="1">
      <alignment vertical="center" shrinkToFit="1"/>
    </xf>
    <xf numFmtId="176" fontId="133" fillId="34" borderId="4" xfId="1650" applyNumberFormat="1" applyFont="1" applyFill="1" applyBorder="1" applyAlignment="1">
      <alignment vertical="center" shrinkToFit="1"/>
    </xf>
    <xf numFmtId="176" fontId="133" fillId="0" borderId="18" xfId="1650" applyNumberFormat="1" applyFont="1" applyFill="1" applyBorder="1" applyAlignment="1">
      <alignment vertical="center" shrinkToFit="1"/>
    </xf>
    <xf numFmtId="9" fontId="133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0" fontId="123" fillId="34" borderId="0" xfId="0" applyFont="1" applyFill="1" applyAlignment="1">
      <alignment horizontal="center" vertical="center"/>
    </xf>
    <xf numFmtId="0" fontId="136" fillId="34" borderId="0" xfId="0" applyFont="1" applyFill="1" applyAlignment="1">
      <alignment horizontal="left" vertical="center"/>
    </xf>
    <xf numFmtId="0" fontId="138" fillId="34" borderId="0" xfId="0" applyFont="1" applyFill="1" applyAlignment="1">
      <alignment horizontal="right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41" fontId="137" fillId="37" borderId="11" xfId="1650" applyFont="1" applyFill="1" applyBorder="1" applyAlignment="1">
      <alignment horizontal="center" vertical="center"/>
    </xf>
    <xf numFmtId="41" fontId="137" fillId="37" borderId="2" xfId="1650" applyFont="1" applyFill="1" applyBorder="1" applyAlignment="1">
      <alignment horizontal="center" vertical="center"/>
    </xf>
    <xf numFmtId="41" fontId="137" fillId="37" borderId="19" xfId="1650" applyFont="1" applyFill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33" fillId="34" borderId="38" xfId="1650" applyFont="1" applyFill="1" applyBorder="1" applyAlignment="1">
      <alignment horizontal="left" vertical="center"/>
    </xf>
    <xf numFmtId="41" fontId="133" fillId="34" borderId="37" xfId="1650" applyFont="1" applyFill="1" applyBorder="1" applyAlignment="1">
      <alignment horizontal="left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</cellXfs>
  <cellStyles count="1785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410298</xdr:colOff>
      <xdr:row>0</xdr:row>
      <xdr:rowOff>131885</xdr:rowOff>
    </xdr:from>
    <xdr:to>
      <xdr:col>11</xdr:col>
      <xdr:colOff>608134</xdr:colOff>
      <xdr:row>16</xdr:row>
      <xdr:rowOff>115428</xdr:rowOff>
    </xdr:to>
    <xdr:pic>
      <xdr:nvPicPr>
        <xdr:cNvPr id="4" name="그림 3" descr="20141222_쌍용차_티볼리_Exteri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6183" y="131885"/>
          <a:ext cx="5707682" cy="4035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 refreshError="1"/>
      <sheetData sheetId="1" refreshError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view="pageBreakPreview" topLeftCell="A4" zoomScale="130" zoomScaleNormal="100" zoomScaleSheetLayoutView="130" workbookViewId="0">
      <selection activeCell="C23" sqref="C23"/>
    </sheetView>
  </sheetViews>
  <sheetFormatPr defaultRowHeight="16.5"/>
  <cols>
    <col min="1" max="1" width="3.625" style="1" customWidth="1"/>
    <col min="2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4"/>
      <c r="B18" s="84"/>
      <c r="C18" s="85"/>
      <c r="D18" s="85"/>
      <c r="E18" s="86"/>
      <c r="F18" s="86"/>
      <c r="G18" s="86"/>
      <c r="H18" s="86"/>
      <c r="I18" s="85"/>
      <c r="J18" s="85"/>
      <c r="K18" s="84"/>
      <c r="L18" s="84"/>
    </row>
    <row r="19" spans="1:12" s="2" customFormat="1" ht="16.5" customHeight="1">
      <c r="A19" s="282" t="s">
        <v>56</v>
      </c>
      <c r="B19" s="282"/>
      <c r="C19" s="282"/>
      <c r="D19" s="282"/>
      <c r="E19" s="282"/>
      <c r="F19" s="282"/>
      <c r="G19" s="282"/>
      <c r="H19" s="82"/>
      <c r="I19" s="81"/>
      <c r="J19" s="81"/>
      <c r="K19" s="77"/>
      <c r="L19" s="77"/>
    </row>
    <row r="20" spans="1:12" ht="16.5" customHeight="1">
      <c r="A20" s="282"/>
      <c r="B20" s="282"/>
      <c r="C20" s="282"/>
      <c r="D20" s="282"/>
      <c r="E20" s="282"/>
      <c r="F20" s="282"/>
      <c r="G20" s="282"/>
      <c r="H20" s="82"/>
      <c r="I20" s="78"/>
      <c r="J20" s="78"/>
      <c r="K20" s="75"/>
      <c r="L20" s="75"/>
    </row>
    <row r="21" spans="1:12" ht="5.25" customHeight="1">
      <c r="A21" s="75"/>
      <c r="B21" s="75"/>
      <c r="C21" s="78"/>
      <c r="D21" s="78"/>
      <c r="E21" s="82"/>
      <c r="F21" s="82"/>
      <c r="G21" s="82" t="s">
        <v>102</v>
      </c>
      <c r="H21" s="82"/>
      <c r="I21" s="78"/>
      <c r="J21" s="78"/>
      <c r="K21" s="75"/>
      <c r="L21" s="75"/>
    </row>
    <row r="22" spans="1:12" ht="23.25">
      <c r="A22" s="83"/>
      <c r="B22" s="146" t="s">
        <v>57</v>
      </c>
      <c r="C22" s="83"/>
      <c r="D22" s="83"/>
      <c r="E22" s="78"/>
      <c r="F22" s="78"/>
      <c r="G22" s="78"/>
      <c r="H22" s="78"/>
      <c r="I22" s="78"/>
      <c r="J22" s="78"/>
      <c r="K22" s="75"/>
      <c r="L22" s="75"/>
    </row>
    <row r="23" spans="1:12" ht="21" customHeight="1">
      <c r="A23" s="83"/>
      <c r="B23" s="146" t="s">
        <v>117</v>
      </c>
      <c r="C23" s="83"/>
      <c r="D23" s="83"/>
      <c r="E23" s="75"/>
      <c r="F23" s="75"/>
      <c r="G23" s="75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75"/>
      <c r="G25" s="283" t="s">
        <v>81</v>
      </c>
      <c r="H25" s="283"/>
      <c r="I25" s="283"/>
      <c r="J25" s="283"/>
      <c r="K25" s="283"/>
      <c r="L25" s="283"/>
    </row>
  </sheetData>
  <mergeCells count="3">
    <mergeCell ref="A12:L12"/>
    <mergeCell ref="A19:G20"/>
    <mergeCell ref="G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6"/>
  <sheetViews>
    <sheetView showGridLines="0" tabSelected="1" zoomScale="80" zoomScaleNormal="80" workbookViewId="0">
      <pane xSplit="4" topLeftCell="F1" activePane="topRight" state="frozen"/>
      <selection pane="topRight" activeCell="P17" sqref="P17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7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3" t="s">
        <v>115</v>
      </c>
      <c r="B1" s="163"/>
      <c r="C1" s="163"/>
      <c r="D1" s="163"/>
      <c r="E1" s="16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5"/>
      <c r="U1" s="74" t="s">
        <v>53</v>
      </c>
    </row>
    <row r="2" spans="1:21" ht="4.5" customHeight="1">
      <c r="Q2" s="7"/>
      <c r="R2" s="8"/>
      <c r="S2" s="7"/>
      <c r="T2" s="176"/>
      <c r="U2" s="7"/>
    </row>
    <row r="3" spans="1:21" ht="20.25" customHeight="1">
      <c r="E3" s="298" t="s">
        <v>116</v>
      </c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  <c r="R3" s="9"/>
      <c r="S3" s="301" t="s">
        <v>122</v>
      </c>
      <c r="T3" s="302"/>
      <c r="U3" s="303"/>
    </row>
    <row r="4" spans="1:21" ht="16.5">
      <c r="A4" s="295" t="s">
        <v>16</v>
      </c>
      <c r="B4" s="296"/>
      <c r="C4" s="297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118</v>
      </c>
      <c r="T4" s="13" t="s">
        <v>29</v>
      </c>
      <c r="U4" s="13" t="s">
        <v>119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7"/>
      <c r="U5" s="10"/>
    </row>
    <row r="6" spans="1:21" ht="15.75" customHeight="1">
      <c r="A6" s="18" t="s">
        <v>16</v>
      </c>
      <c r="B6" s="284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1073</v>
      </c>
      <c r="T6" s="188">
        <f>P6/S6-1</f>
        <v>0.18732525629077346</v>
      </c>
      <c r="U6" s="22">
        <f>U20+U32</f>
        <v>1357</v>
      </c>
    </row>
    <row r="7" spans="1:21" ht="15.75" customHeight="1">
      <c r="A7" s="25"/>
      <c r="B7" s="285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</v>
      </c>
      <c r="T7" s="189">
        <f t="shared" ref="T7:T9" si="3">P7/S7-1</f>
        <v>-1</v>
      </c>
      <c r="U7" s="29">
        <f>U21+U33</f>
        <v>424</v>
      </c>
    </row>
    <row r="8" spans="1:21" ht="15.75" customHeight="1">
      <c r="A8" s="25"/>
      <c r="B8" s="285"/>
      <c r="C8" s="27" t="s">
        <v>35</v>
      </c>
      <c r="D8" s="10"/>
      <c r="E8" s="28">
        <f t="shared" ref="E8:P8" si="4">E22+E34+E43</f>
        <v>152</v>
      </c>
      <c r="F8" s="28">
        <f t="shared" si="4"/>
        <v>150</v>
      </c>
      <c r="G8" s="28">
        <f t="shared" si="4"/>
        <v>50</v>
      </c>
      <c r="H8" s="28">
        <f t="shared" si="4"/>
        <v>0</v>
      </c>
      <c r="I8" s="28">
        <f t="shared" si="4"/>
        <v>86</v>
      </c>
      <c r="J8" s="28">
        <f t="shared" si="4"/>
        <v>47</v>
      </c>
      <c r="K8" s="28">
        <f t="shared" si="4"/>
        <v>7</v>
      </c>
      <c r="L8" s="28">
        <f t="shared" si="4"/>
        <v>6</v>
      </c>
      <c r="M8" s="28">
        <f t="shared" si="4"/>
        <v>30</v>
      </c>
      <c r="N8" s="28">
        <f t="shared" si="4"/>
        <v>0</v>
      </c>
      <c r="O8" s="28">
        <f t="shared" si="4"/>
        <v>5</v>
      </c>
      <c r="P8" s="28">
        <f t="shared" si="4"/>
        <v>5</v>
      </c>
      <c r="Q8" s="29">
        <f t="shared" si="1"/>
        <v>538</v>
      </c>
      <c r="R8" s="23"/>
      <c r="S8" s="29">
        <f>S22+S34</f>
        <v>50</v>
      </c>
      <c r="T8" s="209">
        <f t="shared" si="3"/>
        <v>-0.9</v>
      </c>
      <c r="U8" s="29">
        <f>U22+U34</f>
        <v>194</v>
      </c>
    </row>
    <row r="9" spans="1:21" ht="15.75" customHeight="1">
      <c r="A9" s="25"/>
      <c r="B9" s="285"/>
      <c r="C9" s="27" t="s">
        <v>55</v>
      </c>
      <c r="D9" s="10"/>
      <c r="E9" s="28">
        <f t="shared" ref="E9:P9" si="5">E23+E35</f>
        <v>3479</v>
      </c>
      <c r="F9" s="28">
        <f t="shared" si="5"/>
        <v>2770</v>
      </c>
      <c r="G9" s="28">
        <f t="shared" si="5"/>
        <v>2816</v>
      </c>
      <c r="H9" s="28">
        <f t="shared" si="5"/>
        <v>2086</v>
      </c>
      <c r="I9" s="28">
        <f t="shared" si="5"/>
        <v>1967</v>
      </c>
      <c r="J9" s="28">
        <f t="shared" si="5"/>
        <v>1786</v>
      </c>
      <c r="K9" s="28">
        <f t="shared" si="5"/>
        <v>1465</v>
      </c>
      <c r="L9" s="28">
        <f t="shared" si="5"/>
        <v>1647</v>
      </c>
      <c r="M9" s="28">
        <f t="shared" si="5"/>
        <v>1604</v>
      </c>
      <c r="N9" s="28">
        <f t="shared" si="5"/>
        <v>1515</v>
      </c>
      <c r="O9" s="28">
        <f t="shared" si="5"/>
        <v>1619</v>
      </c>
      <c r="P9" s="28">
        <f t="shared" si="5"/>
        <v>2344</v>
      </c>
      <c r="Q9" s="29">
        <f t="shared" si="1"/>
        <v>25098</v>
      </c>
      <c r="R9" s="23"/>
      <c r="S9" s="29">
        <f>S23+S35</f>
        <v>7021</v>
      </c>
      <c r="T9" s="189">
        <f t="shared" si="3"/>
        <v>-0.6661444238712434</v>
      </c>
      <c r="U9" s="29">
        <f>U23+U35</f>
        <v>5375</v>
      </c>
    </row>
    <row r="10" spans="1:21" ht="15.75" customHeight="1">
      <c r="A10" s="25"/>
      <c r="B10" s="220"/>
      <c r="C10" s="27" t="s">
        <v>114</v>
      </c>
      <c r="D10" s="10"/>
      <c r="E10" s="28">
        <f t="shared" ref="E10:P10" si="6">E24+E36</f>
        <v>2326</v>
      </c>
      <c r="F10" s="28">
        <f t="shared" si="6"/>
        <v>2902</v>
      </c>
      <c r="G10" s="28">
        <f t="shared" si="6"/>
        <v>4598</v>
      </c>
      <c r="H10" s="28">
        <f t="shared" si="6"/>
        <v>5747</v>
      </c>
      <c r="I10" s="28">
        <f t="shared" si="6"/>
        <v>5393</v>
      </c>
      <c r="J10" s="28">
        <f t="shared" si="6"/>
        <v>6039</v>
      </c>
      <c r="K10" s="28">
        <f t="shared" si="6"/>
        <v>5998</v>
      </c>
      <c r="L10" s="28">
        <f t="shared" si="6"/>
        <v>5130</v>
      </c>
      <c r="M10" s="28">
        <f t="shared" si="6"/>
        <v>5390</v>
      </c>
      <c r="N10" s="28">
        <f t="shared" si="6"/>
        <v>7000</v>
      </c>
      <c r="O10" s="28">
        <f t="shared" si="6"/>
        <v>6290</v>
      </c>
      <c r="P10" s="28">
        <f t="shared" si="6"/>
        <v>6880</v>
      </c>
      <c r="Q10" s="29">
        <f>SUM(E10:P10)</f>
        <v>63693</v>
      </c>
      <c r="R10" s="23"/>
      <c r="S10" s="29"/>
      <c r="T10" s="209"/>
      <c r="U10" s="29"/>
    </row>
    <row r="11" spans="1:21" ht="15.75" customHeight="1">
      <c r="A11" s="25"/>
      <c r="B11" s="219" t="s">
        <v>36</v>
      </c>
      <c r="C11" s="32" t="s">
        <v>47</v>
      </c>
      <c r="D11" s="10"/>
      <c r="E11" s="33">
        <f t="shared" ref="E11:P11" si="7">E25+E37</f>
        <v>2785</v>
      </c>
      <c r="F11" s="33">
        <f t="shared" si="7"/>
        <v>2584</v>
      </c>
      <c r="G11" s="33">
        <f t="shared" si="7"/>
        <v>3573</v>
      </c>
      <c r="H11" s="33">
        <f t="shared" si="7"/>
        <v>2817</v>
      </c>
      <c r="I11" s="33">
        <f t="shared" si="7"/>
        <v>2534</v>
      </c>
      <c r="J11" s="33">
        <f t="shared" si="7"/>
        <v>3012</v>
      </c>
      <c r="K11" s="33">
        <f t="shared" si="7"/>
        <v>2917</v>
      </c>
      <c r="L11" s="33">
        <f t="shared" si="7"/>
        <v>2485</v>
      </c>
      <c r="M11" s="33">
        <f t="shared" si="7"/>
        <v>2632</v>
      </c>
      <c r="N11" s="33">
        <f t="shared" si="7"/>
        <v>2984</v>
      </c>
      <c r="O11" s="33">
        <f t="shared" si="7"/>
        <v>2581</v>
      </c>
      <c r="P11" s="33">
        <f t="shared" si="7"/>
        <v>3400</v>
      </c>
      <c r="Q11" s="34">
        <f t="shared" si="1"/>
        <v>34304</v>
      </c>
      <c r="R11" s="23"/>
      <c r="S11" s="23">
        <f>S25+S37</f>
        <v>2922</v>
      </c>
      <c r="T11" s="190">
        <f t="shared" ref="T11:T15" si="8">P11/S11-1</f>
        <v>0.16358658453114305</v>
      </c>
      <c r="U11" s="23">
        <f>U25+U37</f>
        <v>3889</v>
      </c>
    </row>
    <row r="12" spans="1:21" ht="15.75" customHeight="1">
      <c r="A12" s="25"/>
      <c r="B12" s="218" t="s">
        <v>37</v>
      </c>
      <c r="C12" s="27" t="s">
        <v>59</v>
      </c>
      <c r="D12" s="10"/>
      <c r="E12" s="28">
        <f t="shared" ref="E12:P12" si="9">E26+E38</f>
        <v>585</v>
      </c>
      <c r="F12" s="28">
        <f t="shared" si="9"/>
        <v>577</v>
      </c>
      <c r="G12" s="28">
        <f t="shared" si="9"/>
        <v>1013</v>
      </c>
      <c r="H12" s="28">
        <f t="shared" si="9"/>
        <v>981</v>
      </c>
      <c r="I12" s="28">
        <f t="shared" si="9"/>
        <v>819</v>
      </c>
      <c r="J12" s="28">
        <f t="shared" si="9"/>
        <v>778</v>
      </c>
      <c r="K12" s="28">
        <f t="shared" si="9"/>
        <v>639</v>
      </c>
      <c r="L12" s="28">
        <f t="shared" si="9"/>
        <v>790</v>
      </c>
      <c r="M12" s="28">
        <f t="shared" si="9"/>
        <v>718</v>
      </c>
      <c r="N12" s="28">
        <f t="shared" si="9"/>
        <v>497</v>
      </c>
      <c r="O12" s="28">
        <f t="shared" si="9"/>
        <v>840</v>
      </c>
      <c r="P12" s="28">
        <f t="shared" si="9"/>
        <v>1068</v>
      </c>
      <c r="Q12" s="29">
        <f t="shared" si="1"/>
        <v>9305</v>
      </c>
      <c r="R12" s="23"/>
      <c r="S12" s="29">
        <f>S26+S38</f>
        <v>1379</v>
      </c>
      <c r="T12" s="189">
        <f t="shared" si="8"/>
        <v>-0.22552574329224073</v>
      </c>
      <c r="U12" s="29">
        <f>U26+U38</f>
        <v>1595</v>
      </c>
    </row>
    <row r="13" spans="1:21" ht="15.75" customHeight="1">
      <c r="A13" s="25"/>
      <c r="B13" s="221" t="s">
        <v>38</v>
      </c>
      <c r="C13" s="36" t="s">
        <v>121</v>
      </c>
      <c r="D13" s="10"/>
      <c r="E13" s="33">
        <f t="shared" ref="E13:P13" si="10">E27+E39</f>
        <v>95</v>
      </c>
      <c r="F13" s="33">
        <f t="shared" si="10"/>
        <v>112</v>
      </c>
      <c r="G13" s="33">
        <f t="shared" si="10"/>
        <v>118</v>
      </c>
      <c r="H13" s="33">
        <f t="shared" si="10"/>
        <v>123</v>
      </c>
      <c r="I13" s="33">
        <f t="shared" si="10"/>
        <v>85</v>
      </c>
      <c r="J13" s="33">
        <f t="shared" si="10"/>
        <v>100</v>
      </c>
      <c r="K13" s="33">
        <f t="shared" si="10"/>
        <v>100</v>
      </c>
      <c r="L13" s="33">
        <f t="shared" si="10"/>
        <v>69</v>
      </c>
      <c r="M13" s="33">
        <f t="shared" si="10"/>
        <v>129</v>
      </c>
      <c r="N13" s="33">
        <f t="shared" si="10"/>
        <v>119</v>
      </c>
      <c r="O13" s="33">
        <f t="shared" si="10"/>
        <v>111</v>
      </c>
      <c r="P13" s="33">
        <f t="shared" si="10"/>
        <v>145</v>
      </c>
      <c r="Q13" s="34">
        <f t="shared" si="1"/>
        <v>1306</v>
      </c>
      <c r="R13" s="23"/>
      <c r="S13" s="23">
        <f>S27+S39</f>
        <v>311</v>
      </c>
      <c r="T13" s="190">
        <f t="shared" si="8"/>
        <v>-0.5337620578778135</v>
      </c>
      <c r="U13" s="23">
        <f>U27+U39</f>
        <v>365</v>
      </c>
    </row>
    <row r="14" spans="1:21" ht="15.75" customHeight="1">
      <c r="A14" s="151"/>
      <c r="B14" s="290" t="s">
        <v>96</v>
      </c>
      <c r="C14" s="291"/>
      <c r="D14" s="10"/>
      <c r="E14" s="152">
        <f>E28+E40</f>
        <v>10321</v>
      </c>
      <c r="F14" s="152">
        <f t="shared" ref="F14:P14" si="11">F28+F40</f>
        <v>9574</v>
      </c>
      <c r="G14" s="152">
        <f t="shared" si="11"/>
        <v>12870</v>
      </c>
      <c r="H14" s="152">
        <f t="shared" si="11"/>
        <v>12531</v>
      </c>
      <c r="I14" s="152">
        <f t="shared" si="11"/>
        <v>11910</v>
      </c>
      <c r="J14" s="152">
        <f t="shared" si="11"/>
        <v>12372</v>
      </c>
      <c r="K14" s="152">
        <f>K28+K40</f>
        <v>11813</v>
      </c>
      <c r="L14" s="152">
        <f t="shared" si="11"/>
        <v>10771</v>
      </c>
      <c r="M14" s="152">
        <f t="shared" si="11"/>
        <v>11489</v>
      </c>
      <c r="N14" s="152">
        <f t="shared" si="11"/>
        <v>13359</v>
      </c>
      <c r="O14" s="152">
        <f t="shared" si="11"/>
        <v>12415</v>
      </c>
      <c r="P14" s="152">
        <f t="shared" si="11"/>
        <v>15116</v>
      </c>
      <c r="Q14" s="153">
        <f t="shared" si="1"/>
        <v>144541</v>
      </c>
      <c r="R14" s="23"/>
      <c r="S14" s="171">
        <f>SUM(S6:S13)</f>
        <v>12764</v>
      </c>
      <c r="T14" s="191">
        <f t="shared" si="8"/>
        <v>0.18426825446568484</v>
      </c>
      <c r="U14" s="171">
        <f>SUM(U6:U13)</f>
        <v>13199</v>
      </c>
    </row>
    <row r="15" spans="1:21" ht="15.75" customHeight="1">
      <c r="A15" s="39"/>
      <c r="B15" s="304" t="s">
        <v>82</v>
      </c>
      <c r="C15" s="305"/>
      <c r="D15" s="154"/>
      <c r="E15" s="194">
        <f t="shared" ref="E15:P15" si="12">E14+E44</f>
        <v>10321</v>
      </c>
      <c r="F15" s="194">
        <f t="shared" si="12"/>
        <v>9724</v>
      </c>
      <c r="G15" s="194">
        <f t="shared" si="12"/>
        <v>12870</v>
      </c>
      <c r="H15" s="194">
        <f t="shared" si="12"/>
        <v>12531</v>
      </c>
      <c r="I15" s="194">
        <f t="shared" si="12"/>
        <v>11982</v>
      </c>
      <c r="J15" s="194">
        <f t="shared" si="12"/>
        <v>12372</v>
      </c>
      <c r="K15" s="194">
        <f t="shared" si="12"/>
        <v>11814</v>
      </c>
      <c r="L15" s="194">
        <f t="shared" si="12"/>
        <v>10771</v>
      </c>
      <c r="M15" s="194">
        <f t="shared" si="12"/>
        <v>11489</v>
      </c>
      <c r="N15" s="194">
        <f t="shared" si="12"/>
        <v>13359</v>
      </c>
      <c r="O15" s="194">
        <f t="shared" si="12"/>
        <v>12415</v>
      </c>
      <c r="P15" s="194">
        <f t="shared" si="12"/>
        <v>15116</v>
      </c>
      <c r="Q15" s="195">
        <f>SUM(E15:P15)</f>
        <v>144764</v>
      </c>
      <c r="R15" s="196"/>
      <c r="S15" s="195">
        <f>S14+S44</f>
        <v>12980</v>
      </c>
      <c r="T15" s="197">
        <f>P15/S15-1</f>
        <v>0.16456086286594762</v>
      </c>
      <c r="U15" s="195">
        <f>U14+U44</f>
        <v>13271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295" t="s">
        <v>39</v>
      </c>
      <c r="B18" s="296"/>
      <c r="C18" s="297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118</v>
      </c>
      <c r="T18" s="13" t="s">
        <v>29</v>
      </c>
      <c r="U18" s="13" t="s">
        <v>119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80"/>
      <c r="U19" s="54"/>
    </row>
    <row r="20" spans="1:21" ht="15.75" customHeight="1">
      <c r="A20" s="18" t="s">
        <v>43</v>
      </c>
      <c r="B20" s="284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3">SUM(E20:P20)</f>
        <v>6087</v>
      </c>
      <c r="R20" s="23"/>
      <c r="S20" s="22">
        <v>830</v>
      </c>
      <c r="T20" s="181">
        <f>P20/S20-1</f>
        <v>0.10240963855421681</v>
      </c>
      <c r="U20" s="22">
        <v>824</v>
      </c>
    </row>
    <row r="21" spans="1:21" ht="15.75" customHeight="1">
      <c r="A21" s="25"/>
      <c r="B21" s="285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9"/>
      <c r="U21" s="29"/>
    </row>
    <row r="22" spans="1:21" ht="15.75" customHeight="1">
      <c r="A22" s="25"/>
      <c r="B22" s="285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9"/>
      <c r="U22" s="29"/>
    </row>
    <row r="23" spans="1:21" ht="15.75" customHeight="1">
      <c r="A23" s="25"/>
      <c r="B23" s="285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3"/>
        <v>15677</v>
      </c>
      <c r="R23" s="23"/>
      <c r="S23" s="29">
        <v>3549</v>
      </c>
      <c r="T23" s="182">
        <f>P23/S23-1</f>
        <v>-0.51704705550859398</v>
      </c>
      <c r="U23" s="29">
        <v>1969</v>
      </c>
    </row>
    <row r="24" spans="1:21" ht="15.75" customHeight="1">
      <c r="A24" s="25"/>
      <c r="B24" s="220"/>
      <c r="C24" s="27" t="s">
        <v>113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3"/>
        <v>45021</v>
      </c>
      <c r="R24" s="23"/>
      <c r="S24" s="29"/>
      <c r="T24" s="209"/>
      <c r="U24" s="29"/>
    </row>
    <row r="25" spans="1:21" ht="15.75" customHeight="1">
      <c r="A25" s="25"/>
      <c r="B25" s="219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3"/>
        <v>25905</v>
      </c>
      <c r="R25" s="23"/>
      <c r="S25" s="23">
        <v>2497</v>
      </c>
      <c r="T25" s="183">
        <f t="shared" ref="T25:T28" si="14">P25/S25-1</f>
        <v>3.2438926712054394E-2</v>
      </c>
      <c r="U25" s="34">
        <v>2428</v>
      </c>
    </row>
    <row r="26" spans="1:21" ht="15.75" customHeight="1">
      <c r="A26" s="25"/>
      <c r="B26" s="218" t="s">
        <v>37</v>
      </c>
      <c r="C26" s="27" t="s">
        <v>58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3"/>
        <v>5683</v>
      </c>
      <c r="R26" s="23"/>
      <c r="S26" s="29">
        <v>1074</v>
      </c>
      <c r="T26" s="182">
        <f t="shared" si="14"/>
        <v>-0.26722532588454373</v>
      </c>
      <c r="U26" s="29">
        <v>1004</v>
      </c>
    </row>
    <row r="27" spans="1:21" ht="15.75" customHeight="1">
      <c r="A27" s="25"/>
      <c r="B27" s="221" t="s">
        <v>38</v>
      </c>
      <c r="C27" s="36" t="s">
        <v>121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3"/>
        <v>1291</v>
      </c>
      <c r="R27" s="23"/>
      <c r="S27" s="23">
        <v>311</v>
      </c>
      <c r="T27" s="183">
        <f t="shared" si="14"/>
        <v>-0.5337620578778135</v>
      </c>
      <c r="U27" s="34">
        <v>359</v>
      </c>
    </row>
    <row r="28" spans="1:21" ht="15.75" customHeight="1">
      <c r="A28" s="39"/>
      <c r="B28" s="286" t="s">
        <v>83</v>
      </c>
      <c r="C28" s="287"/>
      <c r="D28" s="42"/>
      <c r="E28" s="43">
        <f t="shared" ref="E28:P28" si="15">SUM(E20:E27)</f>
        <v>6817</v>
      </c>
      <c r="F28" s="43">
        <f t="shared" si="15"/>
        <v>6571</v>
      </c>
      <c r="G28" s="43">
        <f t="shared" si="15"/>
        <v>7719</v>
      </c>
      <c r="H28" s="43">
        <f t="shared" si="15"/>
        <v>8130</v>
      </c>
      <c r="I28" s="43">
        <f t="shared" si="15"/>
        <v>7753</v>
      </c>
      <c r="J28" s="43">
        <f t="shared" si="15"/>
        <v>8420</v>
      </c>
      <c r="K28" s="43">
        <f t="shared" si="15"/>
        <v>8210</v>
      </c>
      <c r="L28" s="43">
        <f t="shared" si="15"/>
        <v>7517</v>
      </c>
      <c r="M28" s="43">
        <f t="shared" si="15"/>
        <v>8106</v>
      </c>
      <c r="N28" s="43">
        <f t="shared" si="15"/>
        <v>10008</v>
      </c>
      <c r="O28" s="43">
        <f t="shared" si="15"/>
        <v>9062</v>
      </c>
      <c r="P28" s="43">
        <f t="shared" si="15"/>
        <v>11351</v>
      </c>
      <c r="Q28" s="44">
        <f>SUM(E28:P28)</f>
        <v>99664</v>
      </c>
      <c r="R28" s="45"/>
      <c r="S28" s="44">
        <f>SUM(S20:S27)</f>
        <v>8261</v>
      </c>
      <c r="T28" s="184">
        <f t="shared" si="14"/>
        <v>0.3740467255780171</v>
      </c>
      <c r="U28" s="44">
        <f>SUM(U20:U27)</f>
        <v>6584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1"/>
      <c r="I29" s="54"/>
      <c r="J29" s="54"/>
      <c r="K29" s="54"/>
      <c r="L29" s="54"/>
      <c r="M29" s="54"/>
      <c r="N29" s="54"/>
      <c r="O29" s="201"/>
      <c r="P29" s="54"/>
      <c r="Q29" s="192"/>
      <c r="R29" s="50"/>
      <c r="S29" s="202"/>
      <c r="T29" s="180"/>
      <c r="U29" s="54"/>
    </row>
    <row r="30" spans="1:21" ht="16.5">
      <c r="A30" s="295" t="s">
        <v>45</v>
      </c>
      <c r="B30" s="296"/>
      <c r="C30" s="297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118</v>
      </c>
      <c r="T30" s="13" t="s">
        <v>29</v>
      </c>
      <c r="U30" s="13" t="s">
        <v>119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80"/>
      <c r="U31" s="54"/>
    </row>
    <row r="32" spans="1:21" ht="15.75" customHeight="1">
      <c r="A32" s="18" t="s">
        <v>43</v>
      </c>
      <c r="B32" s="284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6">SUM(E32:P32)</f>
        <v>4360</v>
      </c>
      <c r="R32" s="23"/>
      <c r="S32" s="22">
        <v>243</v>
      </c>
      <c r="T32" s="181">
        <f t="shared" ref="T32:T35" si="17">P32/S32-1</f>
        <v>0.47736625514403297</v>
      </c>
      <c r="U32" s="22">
        <v>533</v>
      </c>
    </row>
    <row r="33" spans="1:21" ht="15.75" customHeight="1">
      <c r="A33" s="25"/>
      <c r="B33" s="285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6"/>
        <v>0</v>
      </c>
      <c r="R33" s="23"/>
      <c r="S33" s="29">
        <v>8</v>
      </c>
      <c r="T33" s="182">
        <f t="shared" si="17"/>
        <v>-1</v>
      </c>
      <c r="U33" s="29">
        <v>424</v>
      </c>
    </row>
    <row r="34" spans="1:21" ht="15.75" customHeight="1">
      <c r="A34" s="25"/>
      <c r="B34" s="285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6"/>
        <v>388</v>
      </c>
      <c r="R34" s="23"/>
      <c r="S34" s="29">
        <v>50</v>
      </c>
      <c r="T34" s="209">
        <f t="shared" si="17"/>
        <v>-0.9</v>
      </c>
      <c r="U34" s="29">
        <v>194</v>
      </c>
    </row>
    <row r="35" spans="1:21" ht="15.75" customHeight="1">
      <c r="A35" s="25"/>
      <c r="B35" s="285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6"/>
        <v>9421</v>
      </c>
      <c r="R35" s="23"/>
      <c r="S35" s="29">
        <v>3472</v>
      </c>
      <c r="T35" s="182">
        <f t="shared" si="17"/>
        <v>-0.81854838709677424</v>
      </c>
      <c r="U35" s="29">
        <v>3406</v>
      </c>
    </row>
    <row r="36" spans="1:21" ht="15.75" customHeight="1">
      <c r="A36" s="25"/>
      <c r="B36" s="220"/>
      <c r="C36" s="27" t="s">
        <v>113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6"/>
        <v>18672</v>
      </c>
      <c r="R36" s="23"/>
      <c r="S36" s="29"/>
      <c r="T36" s="209"/>
      <c r="U36" s="29"/>
    </row>
    <row r="37" spans="1:21" ht="15.75" customHeight="1">
      <c r="A37" s="25"/>
      <c r="B37" s="219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6"/>
        <v>8399</v>
      </c>
      <c r="R37" s="23"/>
      <c r="S37" s="23">
        <v>425</v>
      </c>
      <c r="T37" s="183">
        <f t="shared" ref="T37:T38" si="18">P37/S37-1</f>
        <v>0.9341176470588235</v>
      </c>
      <c r="U37" s="34">
        <v>1461</v>
      </c>
    </row>
    <row r="38" spans="1:21" ht="15.75" customHeight="1">
      <c r="A38" s="25"/>
      <c r="B38" s="218" t="s">
        <v>37</v>
      </c>
      <c r="C38" s="27" t="s">
        <v>58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6"/>
        <v>3622</v>
      </c>
      <c r="R38" s="23"/>
      <c r="S38" s="29">
        <v>305</v>
      </c>
      <c r="T38" s="182">
        <f t="shared" si="18"/>
        <v>-7.8688524590163955E-2</v>
      </c>
      <c r="U38" s="29">
        <v>591</v>
      </c>
    </row>
    <row r="39" spans="1:21" ht="15.75" customHeight="1">
      <c r="A39" s="25"/>
      <c r="B39" s="219" t="s">
        <v>38</v>
      </c>
      <c r="C39" s="36" t="s">
        <v>120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6"/>
        <v>15</v>
      </c>
      <c r="R39" s="23"/>
      <c r="S39" s="23">
        <v>0</v>
      </c>
      <c r="T39" s="183"/>
      <c r="U39" s="34">
        <v>6</v>
      </c>
    </row>
    <row r="40" spans="1:21" ht="15.75" customHeight="1">
      <c r="A40" s="39"/>
      <c r="B40" s="286" t="s">
        <v>99</v>
      </c>
      <c r="C40" s="287"/>
      <c r="D40" s="42"/>
      <c r="E40" s="43">
        <f>SUM(E32:E39)</f>
        <v>3504</v>
      </c>
      <c r="F40" s="43">
        <f t="shared" ref="F40:P40" si="19">SUM(F32:F39)</f>
        <v>3003</v>
      </c>
      <c r="G40" s="43">
        <f t="shared" si="19"/>
        <v>5151</v>
      </c>
      <c r="H40" s="43">
        <f t="shared" si="19"/>
        <v>4401</v>
      </c>
      <c r="I40" s="43">
        <f t="shared" si="19"/>
        <v>4157</v>
      </c>
      <c r="J40" s="43">
        <f t="shared" si="19"/>
        <v>3952</v>
      </c>
      <c r="K40" s="43">
        <f t="shared" si="19"/>
        <v>3603</v>
      </c>
      <c r="L40" s="43">
        <f t="shared" si="19"/>
        <v>3254</v>
      </c>
      <c r="M40" s="43">
        <f t="shared" si="19"/>
        <v>3383</v>
      </c>
      <c r="N40" s="43">
        <f t="shared" si="19"/>
        <v>3351</v>
      </c>
      <c r="O40" s="43">
        <f t="shared" si="19"/>
        <v>3353</v>
      </c>
      <c r="P40" s="43">
        <f t="shared" si="19"/>
        <v>3765</v>
      </c>
      <c r="Q40" s="44">
        <f>SUM(E40:P40)</f>
        <v>44877</v>
      </c>
      <c r="R40" s="45"/>
      <c r="S40" s="44">
        <f>SUM(S32:S39)</f>
        <v>4503</v>
      </c>
      <c r="T40" s="184">
        <f>P40/S40-1</f>
        <v>-0.16389073950699529</v>
      </c>
      <c r="U40" s="44">
        <f>SUM(U32:U39)</f>
        <v>6615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3"/>
      <c r="U41" s="34"/>
    </row>
    <row r="42" spans="1:21" ht="15.75" customHeight="1">
      <c r="A42" s="200" t="s">
        <v>46</v>
      </c>
      <c r="B42" s="288" t="s">
        <v>32</v>
      </c>
      <c r="C42" s="62" t="s">
        <v>108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3"/>
      <c r="M42" s="173"/>
      <c r="N42" s="65"/>
      <c r="O42" s="65"/>
      <c r="P42" s="65"/>
      <c r="Q42" s="65">
        <f>SUM(E42:P42)</f>
        <v>73</v>
      </c>
      <c r="R42" s="23"/>
      <c r="S42" s="65">
        <v>216</v>
      </c>
      <c r="T42" s="185">
        <f t="shared" ref="T42:T45" si="20">P42/S42-1</f>
        <v>-1</v>
      </c>
      <c r="U42" s="174">
        <v>72</v>
      </c>
    </row>
    <row r="43" spans="1:21" ht="15.75" customHeight="1">
      <c r="A43" s="205"/>
      <c r="B43" s="289"/>
      <c r="C43" s="36" t="s">
        <v>107</v>
      </c>
      <c r="D43" s="17"/>
      <c r="E43" s="172"/>
      <c r="F43" s="172">
        <v>150</v>
      </c>
      <c r="G43" s="172"/>
      <c r="H43" s="172"/>
      <c r="I43" s="172"/>
      <c r="J43" s="172"/>
      <c r="K43" s="172"/>
      <c r="L43" s="206"/>
      <c r="M43" s="206"/>
      <c r="N43" s="172"/>
      <c r="O43" s="172"/>
      <c r="P43" s="172"/>
      <c r="Q43" s="23">
        <f>SUM(E43:P43)</f>
        <v>150</v>
      </c>
      <c r="R43" s="23"/>
      <c r="S43" s="23"/>
      <c r="T43" s="217"/>
      <c r="U43" s="208">
        <v>0</v>
      </c>
    </row>
    <row r="44" spans="1:21" ht="15.75" customHeight="1">
      <c r="A44" s="151"/>
      <c r="B44" s="290" t="s">
        <v>97</v>
      </c>
      <c r="C44" s="291"/>
      <c r="D44" s="42"/>
      <c r="E44" s="43">
        <f>E43+E42</f>
        <v>0</v>
      </c>
      <c r="F44" s="43">
        <f t="shared" ref="F44:Q44" si="21">F43+F42</f>
        <v>150</v>
      </c>
      <c r="G44" s="43">
        <f t="shared" si="21"/>
        <v>0</v>
      </c>
      <c r="H44" s="43">
        <f t="shared" si="21"/>
        <v>0</v>
      </c>
      <c r="I44" s="43">
        <f t="shared" si="21"/>
        <v>72</v>
      </c>
      <c r="J44" s="43">
        <f t="shared" si="21"/>
        <v>0</v>
      </c>
      <c r="K44" s="43">
        <f t="shared" si="21"/>
        <v>1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0</v>
      </c>
      <c r="P44" s="43">
        <f t="shared" si="21"/>
        <v>0</v>
      </c>
      <c r="Q44" s="44">
        <f t="shared" si="21"/>
        <v>223</v>
      </c>
      <c r="R44" s="45"/>
      <c r="S44" s="44">
        <f>S43+S42</f>
        <v>216</v>
      </c>
      <c r="T44" s="184">
        <f t="shared" si="20"/>
        <v>-1</v>
      </c>
      <c r="U44" s="44">
        <f>U43+U42</f>
        <v>72</v>
      </c>
    </row>
    <row r="45" spans="1:21" ht="15.75" customHeight="1">
      <c r="A45" s="292" t="s">
        <v>98</v>
      </c>
      <c r="B45" s="293"/>
      <c r="C45" s="294"/>
      <c r="D45" s="42"/>
      <c r="E45" s="69">
        <f>E44+E40</f>
        <v>3504</v>
      </c>
      <c r="F45" s="69">
        <f t="shared" ref="F45:Q45" si="22">F44+F40</f>
        <v>3153</v>
      </c>
      <c r="G45" s="69">
        <f t="shared" si="22"/>
        <v>5151</v>
      </c>
      <c r="H45" s="69">
        <f t="shared" si="22"/>
        <v>4401</v>
      </c>
      <c r="I45" s="69">
        <f t="shared" si="22"/>
        <v>4229</v>
      </c>
      <c r="J45" s="69">
        <f t="shared" si="22"/>
        <v>3952</v>
      </c>
      <c r="K45" s="69">
        <f t="shared" si="22"/>
        <v>3604</v>
      </c>
      <c r="L45" s="69">
        <f t="shared" si="22"/>
        <v>3254</v>
      </c>
      <c r="M45" s="69">
        <f t="shared" si="22"/>
        <v>3383</v>
      </c>
      <c r="N45" s="69">
        <f t="shared" si="22"/>
        <v>3351</v>
      </c>
      <c r="O45" s="69">
        <f t="shared" si="22"/>
        <v>3353</v>
      </c>
      <c r="P45" s="69">
        <f t="shared" si="22"/>
        <v>3765</v>
      </c>
      <c r="Q45" s="70">
        <f t="shared" si="22"/>
        <v>45100</v>
      </c>
      <c r="R45" s="45"/>
      <c r="S45" s="70">
        <f>S44+S40</f>
        <v>4719</v>
      </c>
      <c r="T45" s="186">
        <f t="shared" si="20"/>
        <v>-0.20216147488874758</v>
      </c>
      <c r="U45" s="70">
        <f>U40+U44</f>
        <v>6687</v>
      </c>
    </row>
    <row r="46" spans="1:21">
      <c r="A46" s="145"/>
      <c r="B46" s="145"/>
      <c r="C46" s="145"/>
      <c r="H46" s="201"/>
      <c r="Q46" s="192"/>
    </row>
    <row r="47" spans="1:21">
      <c r="F47" s="210"/>
      <c r="G47" s="211"/>
      <c r="H47" s="211"/>
      <c r="I47" s="211"/>
      <c r="J47" s="211"/>
      <c r="K47" s="211"/>
      <c r="L47" s="211"/>
    </row>
    <row r="48" spans="1:21">
      <c r="F48" s="212"/>
      <c r="G48" s="211"/>
      <c r="H48" s="211"/>
      <c r="I48" s="211"/>
      <c r="J48" s="211"/>
      <c r="K48" s="211"/>
      <c r="L48" s="211"/>
    </row>
    <row r="49" spans="6:12">
      <c r="F49" s="213"/>
      <c r="G49" s="211"/>
      <c r="H49" s="211"/>
      <c r="I49" s="211"/>
      <c r="J49" s="211"/>
      <c r="K49" s="211"/>
      <c r="L49" s="211"/>
    </row>
    <row r="50" spans="6:12">
      <c r="F50" s="211"/>
      <c r="G50" s="211"/>
      <c r="H50" s="211"/>
      <c r="I50" s="211"/>
      <c r="J50" s="211"/>
      <c r="K50" s="211"/>
      <c r="L50" s="211"/>
    </row>
    <row r="51" spans="6:12">
      <c r="F51" s="211"/>
      <c r="G51" s="211"/>
      <c r="H51" s="211"/>
      <c r="I51" s="211"/>
      <c r="J51" s="211"/>
      <c r="K51" s="211"/>
      <c r="L51" s="211"/>
    </row>
    <row r="52" spans="6:12">
      <c r="F52" s="211"/>
      <c r="G52" s="211"/>
      <c r="H52" s="211"/>
      <c r="I52" s="211"/>
      <c r="J52" s="211"/>
      <c r="K52" s="211"/>
      <c r="L52" s="211"/>
    </row>
    <row r="53" spans="6:12">
      <c r="F53" s="211"/>
      <c r="G53" s="211"/>
      <c r="H53" s="211"/>
      <c r="I53" s="211"/>
      <c r="J53" s="211"/>
      <c r="K53" s="211"/>
      <c r="L53" s="211"/>
    </row>
    <row r="54" spans="6:12">
      <c r="F54" s="211"/>
      <c r="G54" s="212"/>
      <c r="H54" s="211"/>
      <c r="I54" s="211"/>
      <c r="J54" s="201"/>
      <c r="K54" s="211"/>
      <c r="L54" s="211"/>
    </row>
    <row r="55" spans="6:12">
      <c r="F55" s="211"/>
      <c r="G55" s="211"/>
      <c r="H55" s="211"/>
      <c r="I55" s="211"/>
      <c r="J55" s="201"/>
      <c r="K55" s="211"/>
      <c r="L55" s="211"/>
    </row>
    <row r="56" spans="6:12">
      <c r="F56" s="211"/>
      <c r="G56" s="212"/>
      <c r="H56" s="212"/>
      <c r="I56" s="212"/>
      <c r="J56" s="201"/>
      <c r="K56" s="211"/>
      <c r="L56" s="211"/>
    </row>
    <row r="57" spans="6:12">
      <c r="F57" s="211"/>
      <c r="G57" s="212"/>
      <c r="H57" s="212"/>
      <c r="I57" s="212"/>
      <c r="J57" s="212"/>
      <c r="K57" s="211"/>
      <c r="L57" s="211"/>
    </row>
    <row r="58" spans="6:12">
      <c r="F58" s="211"/>
      <c r="G58" s="211"/>
      <c r="H58" s="211"/>
      <c r="I58" s="211"/>
      <c r="J58" s="211"/>
      <c r="K58" s="211"/>
      <c r="L58" s="211"/>
    </row>
    <row r="59" spans="6:12">
      <c r="F59" s="211"/>
      <c r="G59" s="211"/>
      <c r="H59" s="211"/>
      <c r="I59" s="211"/>
      <c r="J59" s="211"/>
      <c r="K59" s="211"/>
      <c r="L59" s="211"/>
    </row>
    <row r="60" spans="6:12">
      <c r="F60" s="211"/>
      <c r="G60" s="211"/>
      <c r="H60" s="211"/>
      <c r="I60" s="211"/>
      <c r="J60" s="211"/>
      <c r="K60" s="211"/>
      <c r="L60" s="211"/>
    </row>
    <row r="61" spans="6:12">
      <c r="F61" s="211"/>
      <c r="G61" s="211"/>
      <c r="H61" s="211"/>
      <c r="I61" s="211"/>
      <c r="J61" s="211"/>
      <c r="K61" s="211"/>
      <c r="L61" s="211"/>
    </row>
    <row r="62" spans="6:12">
      <c r="F62" s="211"/>
      <c r="G62" s="211"/>
      <c r="H62" s="211"/>
      <c r="I62" s="211"/>
      <c r="J62" s="211"/>
      <c r="K62" s="211"/>
      <c r="L62" s="211"/>
    </row>
    <row r="63" spans="6:12">
      <c r="F63" s="211"/>
      <c r="G63" s="211"/>
      <c r="H63" s="211"/>
      <c r="I63" s="211"/>
      <c r="J63" s="211"/>
      <c r="K63" s="211"/>
      <c r="L63" s="211"/>
    </row>
    <row r="64" spans="6:12">
      <c r="F64" s="211"/>
      <c r="G64" s="211"/>
      <c r="H64" s="211"/>
      <c r="I64" s="211"/>
      <c r="J64" s="211"/>
      <c r="K64" s="211"/>
      <c r="L64" s="211"/>
    </row>
    <row r="65" spans="6:12">
      <c r="F65" s="211"/>
      <c r="G65" s="211"/>
      <c r="H65" s="211"/>
      <c r="I65" s="211"/>
      <c r="J65" s="211"/>
      <c r="K65" s="211"/>
      <c r="L65" s="211"/>
    </row>
    <row r="232" spans="3:4">
      <c r="C232" s="73"/>
      <c r="D232" s="73"/>
    </row>
    <row r="236" spans="3:4">
      <c r="C236" s="73"/>
      <c r="D236" s="73"/>
    </row>
  </sheetData>
  <mergeCells count="15"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  <mergeCell ref="B32:B35"/>
    <mergeCell ref="B40:C40"/>
    <mergeCell ref="B42:B43"/>
    <mergeCell ref="B44:C44"/>
    <mergeCell ref="A45:C45"/>
  </mergeCells>
  <phoneticPr fontId="139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5"/>
  <sheetViews>
    <sheetView showGridLines="0" zoomScale="80" zoomScaleNormal="80" workbookViewId="0">
      <pane xSplit="4" topLeftCell="E1" activePane="topRight" state="frozen"/>
      <selection pane="topRight" activeCell="G25" sqref="G25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7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3" t="s">
        <v>110</v>
      </c>
      <c r="B1" s="163"/>
      <c r="C1" s="163"/>
      <c r="D1" s="163"/>
      <c r="E1" s="16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5"/>
      <c r="U1" s="74" t="s">
        <v>53</v>
      </c>
    </row>
    <row r="2" spans="1:21" ht="4.5" customHeight="1">
      <c r="Q2" s="7"/>
      <c r="R2" s="8"/>
      <c r="S2" s="7"/>
      <c r="T2" s="176"/>
      <c r="U2" s="7"/>
    </row>
    <row r="3" spans="1:21" ht="20.25" customHeight="1">
      <c r="E3" s="298" t="s">
        <v>111</v>
      </c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  <c r="R3" s="9"/>
      <c r="S3" s="301" t="s">
        <v>104</v>
      </c>
      <c r="T3" s="302"/>
      <c r="U3" s="303"/>
    </row>
    <row r="4" spans="1:21" ht="16.5">
      <c r="A4" s="295" t="s">
        <v>16</v>
      </c>
      <c r="B4" s="296"/>
      <c r="C4" s="297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109</v>
      </c>
      <c r="T4" s="13" t="s">
        <v>29</v>
      </c>
      <c r="U4" s="13" t="s">
        <v>105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7"/>
      <c r="U5" s="10"/>
    </row>
    <row r="6" spans="1:21" ht="15.75" customHeight="1">
      <c r="A6" s="18" t="s">
        <v>16</v>
      </c>
      <c r="B6" s="284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8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285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9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285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9">
        <f t="shared" si="2"/>
        <v>0.91289669142471297</v>
      </c>
      <c r="U8" s="29">
        <f t="shared" si="4"/>
        <v>2030</v>
      </c>
    </row>
    <row r="9" spans="1:21" ht="15.75" customHeight="1">
      <c r="A9" s="25"/>
      <c r="B9" s="285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9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3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90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4" t="s">
        <v>37</v>
      </c>
      <c r="C11" s="27" t="s">
        <v>59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9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306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90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307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90">
        <f t="shared" si="2"/>
        <v>-0.15951843491346873</v>
      </c>
      <c r="U13" s="23">
        <f>U27</f>
        <v>2013</v>
      </c>
    </row>
    <row r="14" spans="1:21" ht="15.75" customHeight="1">
      <c r="A14" s="151"/>
      <c r="B14" s="290" t="s">
        <v>96</v>
      </c>
      <c r="C14" s="291"/>
      <c r="D14" s="10"/>
      <c r="E14" s="152">
        <f>E28+E39</f>
        <v>11562</v>
      </c>
      <c r="F14" s="152">
        <f t="shared" ref="F14:P14" si="7">F28+F39</f>
        <v>11733</v>
      </c>
      <c r="G14" s="152">
        <f t="shared" si="7"/>
        <v>13160</v>
      </c>
      <c r="H14" s="152">
        <f t="shared" si="7"/>
        <v>13634</v>
      </c>
      <c r="I14" s="152">
        <f t="shared" si="7"/>
        <v>12072</v>
      </c>
      <c r="J14" s="152">
        <f t="shared" si="7"/>
        <v>11780</v>
      </c>
      <c r="K14" s="152">
        <f>K28+K39</f>
        <v>11684</v>
      </c>
      <c r="L14" s="152">
        <f t="shared" si="7"/>
        <v>9659</v>
      </c>
      <c r="M14" s="152">
        <f t="shared" si="7"/>
        <v>10345</v>
      </c>
      <c r="N14" s="152">
        <f t="shared" si="7"/>
        <v>11490</v>
      </c>
      <c r="O14" s="152">
        <f t="shared" si="7"/>
        <v>10000</v>
      </c>
      <c r="P14" s="152">
        <f t="shared" si="7"/>
        <v>12764</v>
      </c>
      <c r="Q14" s="153">
        <f t="shared" si="1"/>
        <v>139883</v>
      </c>
      <c r="R14" s="23"/>
      <c r="S14" s="171">
        <f>SUM(S6:S13)</f>
        <v>142710</v>
      </c>
      <c r="T14" s="191">
        <f t="shared" si="2"/>
        <v>-1.9809403685796423E-2</v>
      </c>
      <c r="U14" s="171">
        <f>SUM(U6:U13)</f>
        <v>119253</v>
      </c>
    </row>
    <row r="15" spans="1:21" ht="15.75" customHeight="1">
      <c r="A15" s="39"/>
      <c r="B15" s="304" t="s">
        <v>82</v>
      </c>
      <c r="C15" s="305"/>
      <c r="D15" s="154"/>
      <c r="E15" s="194">
        <f>E14+E43</f>
        <v>11634</v>
      </c>
      <c r="F15" s="194">
        <f t="shared" ref="F15:P15" si="8">F14+F43</f>
        <v>11805</v>
      </c>
      <c r="G15" s="194">
        <f t="shared" si="8"/>
        <v>13232</v>
      </c>
      <c r="H15" s="194">
        <f t="shared" si="8"/>
        <v>13634</v>
      </c>
      <c r="I15" s="194">
        <f t="shared" si="8"/>
        <v>12078</v>
      </c>
      <c r="J15" s="194">
        <f t="shared" si="8"/>
        <v>11852</v>
      </c>
      <c r="K15" s="194">
        <f t="shared" si="8"/>
        <v>11828</v>
      </c>
      <c r="L15" s="194">
        <f t="shared" si="8"/>
        <v>9767</v>
      </c>
      <c r="M15" s="194">
        <f t="shared" si="8"/>
        <v>10417</v>
      </c>
      <c r="N15" s="194">
        <f t="shared" si="8"/>
        <v>11598</v>
      </c>
      <c r="O15" s="194">
        <f t="shared" si="8"/>
        <v>10222</v>
      </c>
      <c r="P15" s="194">
        <f t="shared" si="8"/>
        <v>12980</v>
      </c>
      <c r="Q15" s="195">
        <f>SUM(E15:P15)</f>
        <v>141047</v>
      </c>
      <c r="R15" s="196"/>
      <c r="S15" s="195">
        <f>S14+S43</f>
        <v>145649</v>
      </c>
      <c r="T15" s="197">
        <f t="shared" si="2"/>
        <v>-3.159650941647385E-2</v>
      </c>
      <c r="U15" s="195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8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5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9"/>
      <c r="U17" s="53"/>
    </row>
    <row r="18" spans="1:21" ht="16.5">
      <c r="A18" s="295" t="s">
        <v>39</v>
      </c>
      <c r="B18" s="296"/>
      <c r="C18" s="297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109</v>
      </c>
      <c r="T18" s="13" t="s">
        <v>29</v>
      </c>
      <c r="U18" s="13" t="s">
        <v>105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80"/>
      <c r="U19" s="54"/>
    </row>
    <row r="20" spans="1:21" ht="15.75" customHeight="1">
      <c r="A20" s="18" t="s">
        <v>43</v>
      </c>
      <c r="B20" s="284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1">
        <f>Q20/S20-1</f>
        <v>-6.2565720294426974E-2</v>
      </c>
      <c r="U20" s="22">
        <v>5226</v>
      </c>
    </row>
    <row r="21" spans="1:21" ht="15.75" customHeight="1">
      <c r="A21" s="25"/>
      <c r="B21" s="285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9"/>
      <c r="U21" s="29">
        <v>1</v>
      </c>
    </row>
    <row r="22" spans="1:21" ht="15.75" customHeight="1">
      <c r="A22" s="25"/>
      <c r="B22" s="285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9"/>
      <c r="U22" s="29"/>
    </row>
    <row r="23" spans="1:21" ht="15.75" customHeight="1">
      <c r="A23" s="25"/>
      <c r="B23" s="285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2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3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3">
        <f t="shared" si="10"/>
        <v>0.20725410710475778</v>
      </c>
      <c r="U24" s="34">
        <v>20370</v>
      </c>
    </row>
    <row r="25" spans="1:21" ht="15.75" customHeight="1">
      <c r="A25" s="25"/>
      <c r="B25" s="204" t="s">
        <v>37</v>
      </c>
      <c r="C25" s="27" t="s">
        <v>58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2">
        <f t="shared" si="10"/>
        <v>-0.12698412698412698</v>
      </c>
      <c r="U25" s="29">
        <v>971</v>
      </c>
    </row>
    <row r="26" spans="1:21" ht="15.75" customHeight="1">
      <c r="A26" s="25"/>
      <c r="B26" s="306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3">
        <f t="shared" si="10"/>
        <v>-0.16224814422057265</v>
      </c>
      <c r="U26" s="34">
        <v>2434</v>
      </c>
    </row>
    <row r="27" spans="1:21" ht="15.75" customHeight="1">
      <c r="A27" s="25"/>
      <c r="B27" s="307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3">
        <f t="shared" si="10"/>
        <v>-0.15951843491346873</v>
      </c>
      <c r="U27" s="34">
        <v>2013</v>
      </c>
    </row>
    <row r="28" spans="1:21" ht="15.75" customHeight="1">
      <c r="A28" s="39"/>
      <c r="B28" s="286" t="s">
        <v>83</v>
      </c>
      <c r="C28" s="287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4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1"/>
      <c r="P29" s="54"/>
      <c r="Q29" s="192"/>
      <c r="R29" s="50"/>
      <c r="S29" s="202"/>
      <c r="T29" s="180"/>
      <c r="U29" s="54"/>
    </row>
    <row r="30" spans="1:21" ht="16.5">
      <c r="A30" s="295" t="s">
        <v>45</v>
      </c>
      <c r="B30" s="296"/>
      <c r="C30" s="297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109</v>
      </c>
      <c r="T30" s="13" t="s">
        <v>29</v>
      </c>
      <c r="U30" s="13" t="s">
        <v>105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80"/>
      <c r="U31" s="54"/>
    </row>
    <row r="32" spans="1:21" ht="15.75" customHeight="1">
      <c r="A32" s="18" t="s">
        <v>43</v>
      </c>
      <c r="B32" s="284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1">
        <f t="shared" ref="T32:T39" si="13">Q32/S32-1</f>
        <v>-0.14620765327115626</v>
      </c>
      <c r="U32" s="22">
        <v>5703</v>
      </c>
    </row>
    <row r="33" spans="1:21" ht="15.75" customHeight="1">
      <c r="A33" s="25"/>
      <c r="B33" s="285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2">
        <f t="shared" si="13"/>
        <v>-0.42093250733615917</v>
      </c>
      <c r="U33" s="29">
        <v>14109</v>
      </c>
    </row>
    <row r="34" spans="1:21" ht="15.75" customHeight="1">
      <c r="A34" s="25"/>
      <c r="B34" s="285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9">
        <f t="shared" si="13"/>
        <v>0.81161377447670491</v>
      </c>
      <c r="U34" s="29">
        <v>2030</v>
      </c>
    </row>
    <row r="35" spans="1:21" ht="15.75" customHeight="1">
      <c r="A35" s="25"/>
      <c r="B35" s="285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2">
        <f t="shared" si="13"/>
        <v>1.1379116916419685E-2</v>
      </c>
      <c r="U35" s="29">
        <v>32975</v>
      </c>
    </row>
    <row r="36" spans="1:21" ht="15.75" customHeight="1">
      <c r="A36" s="25"/>
      <c r="B36" s="203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3">
        <f t="shared" si="13"/>
        <v>-0.21218452281464151</v>
      </c>
      <c r="U36" s="34">
        <v>15458</v>
      </c>
    </row>
    <row r="37" spans="1:21" ht="15.75" customHeight="1">
      <c r="A37" s="25"/>
      <c r="B37" s="204" t="s">
        <v>37</v>
      </c>
      <c r="C37" s="27" t="s">
        <v>58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2">
        <f t="shared" si="13"/>
        <v>0.11152055857253695</v>
      </c>
      <c r="U37" s="29">
        <v>1139</v>
      </c>
    </row>
    <row r="38" spans="1:21" ht="15.75" customHeight="1">
      <c r="A38" s="25"/>
      <c r="B38" s="203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3">
        <f t="shared" si="13"/>
        <v>-0.48648648648648651</v>
      </c>
      <c r="U38" s="34">
        <v>139</v>
      </c>
    </row>
    <row r="39" spans="1:21" ht="15.75" customHeight="1">
      <c r="A39" s="39"/>
      <c r="B39" s="286" t="s">
        <v>99</v>
      </c>
      <c r="C39" s="287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4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3"/>
      <c r="U40" s="34"/>
    </row>
    <row r="41" spans="1:21" ht="15.75" customHeight="1">
      <c r="A41" s="200" t="s">
        <v>46</v>
      </c>
      <c r="B41" s="288" t="s">
        <v>32</v>
      </c>
      <c r="C41" s="62" t="s">
        <v>108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3">
        <v>108</v>
      </c>
      <c r="M41" s="173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5">
        <f t="shared" ref="T41:T44" si="15">Q41/S41-1</f>
        <v>-0.64408564408564406</v>
      </c>
      <c r="U41" s="174">
        <v>1464</v>
      </c>
    </row>
    <row r="42" spans="1:21" ht="15.75" customHeight="1">
      <c r="A42" s="205"/>
      <c r="B42" s="289"/>
      <c r="C42" s="36" t="s">
        <v>107</v>
      </c>
      <c r="D42" s="17"/>
      <c r="E42" s="172"/>
      <c r="F42" s="172"/>
      <c r="G42" s="172"/>
      <c r="H42" s="172"/>
      <c r="I42" s="172"/>
      <c r="J42" s="172"/>
      <c r="K42" s="172"/>
      <c r="L42" s="206"/>
      <c r="M42" s="206"/>
      <c r="N42" s="172"/>
      <c r="O42" s="172">
        <v>150</v>
      </c>
      <c r="P42" s="172"/>
      <c r="Q42" s="23">
        <f>SUM(E42:P42)</f>
        <v>150</v>
      </c>
      <c r="R42" s="23"/>
      <c r="S42" s="23">
        <v>90</v>
      </c>
      <c r="T42" s="217">
        <f t="shared" si="15"/>
        <v>0.66666666666666674</v>
      </c>
      <c r="U42" s="208">
        <v>0</v>
      </c>
    </row>
    <row r="43" spans="1:21" ht="15.75" customHeight="1">
      <c r="A43" s="151"/>
      <c r="B43" s="290" t="s">
        <v>97</v>
      </c>
      <c r="C43" s="291"/>
      <c r="D43" s="42"/>
      <c r="E43" s="43">
        <f>E42+E41</f>
        <v>72</v>
      </c>
      <c r="F43" s="43">
        <f t="shared" ref="F43:Q43" si="16">F42+F41</f>
        <v>72</v>
      </c>
      <c r="G43" s="43">
        <f t="shared" si="16"/>
        <v>72</v>
      </c>
      <c r="H43" s="43">
        <f t="shared" si="16"/>
        <v>0</v>
      </c>
      <c r="I43" s="43">
        <f t="shared" si="16"/>
        <v>6</v>
      </c>
      <c r="J43" s="43">
        <f t="shared" si="16"/>
        <v>72</v>
      </c>
      <c r="K43" s="43">
        <f t="shared" si="16"/>
        <v>144</v>
      </c>
      <c r="L43" s="43">
        <f t="shared" si="16"/>
        <v>108</v>
      </c>
      <c r="M43" s="43">
        <f t="shared" si="16"/>
        <v>72</v>
      </c>
      <c r="N43" s="43">
        <f t="shared" si="16"/>
        <v>108</v>
      </c>
      <c r="O43" s="43">
        <f t="shared" si="16"/>
        <v>222</v>
      </c>
      <c r="P43" s="43">
        <f t="shared" si="16"/>
        <v>216</v>
      </c>
      <c r="Q43" s="44">
        <f t="shared" si="16"/>
        <v>1164</v>
      </c>
      <c r="R43" s="45"/>
      <c r="S43" s="44">
        <f>S42+S41</f>
        <v>2939</v>
      </c>
      <c r="T43" s="184">
        <f t="shared" si="15"/>
        <v>-0.60394692072133371</v>
      </c>
      <c r="U43" s="44">
        <f>U42+U41</f>
        <v>1464</v>
      </c>
    </row>
    <row r="44" spans="1:21" ht="15.75" customHeight="1">
      <c r="A44" s="293" t="s">
        <v>98</v>
      </c>
      <c r="B44" s="293"/>
      <c r="C44" s="294"/>
      <c r="D44" s="42"/>
      <c r="E44" s="69">
        <f>E43+E39</f>
        <v>6189</v>
      </c>
      <c r="F44" s="69">
        <f t="shared" ref="F44:Q44" si="17">F43+F39</f>
        <v>6303</v>
      </c>
      <c r="G44" s="69">
        <f t="shared" si="17"/>
        <v>7382</v>
      </c>
      <c r="H44" s="69">
        <f t="shared" si="17"/>
        <v>7624</v>
      </c>
      <c r="I44" s="69">
        <f t="shared" si="17"/>
        <v>6807</v>
      </c>
      <c r="J44" s="69">
        <f t="shared" si="17"/>
        <v>6695</v>
      </c>
      <c r="K44" s="69">
        <f t="shared" si="17"/>
        <v>5801</v>
      </c>
      <c r="L44" s="69">
        <f t="shared" si="17"/>
        <v>4609</v>
      </c>
      <c r="M44" s="69">
        <f t="shared" si="17"/>
        <v>5323</v>
      </c>
      <c r="N44" s="69">
        <f t="shared" si="17"/>
        <v>6143</v>
      </c>
      <c r="O44" s="69">
        <f t="shared" si="17"/>
        <v>4416</v>
      </c>
      <c r="P44" s="69">
        <f t="shared" si="17"/>
        <v>4719</v>
      </c>
      <c r="Q44" s="70">
        <f t="shared" si="17"/>
        <v>72011</v>
      </c>
      <c r="R44" s="45"/>
      <c r="S44" s="70">
        <f>S43+S39</f>
        <v>81679</v>
      </c>
      <c r="T44" s="186">
        <f t="shared" si="15"/>
        <v>-0.11836579781828871</v>
      </c>
      <c r="U44" s="70">
        <f>U39+U43</f>
        <v>73017</v>
      </c>
    </row>
    <row r="45" spans="1:21">
      <c r="A45" s="145"/>
      <c r="B45" s="145"/>
      <c r="C45" s="145"/>
      <c r="Q45" s="192"/>
    </row>
    <row r="46" spans="1:21">
      <c r="F46" s="210"/>
      <c r="G46" s="211"/>
      <c r="H46" s="211"/>
      <c r="I46" s="211"/>
      <c r="J46" s="211"/>
      <c r="K46" s="211"/>
      <c r="L46" s="211"/>
    </row>
    <row r="47" spans="1:21">
      <c r="F47" s="212"/>
      <c r="G47" s="211"/>
      <c r="H47" s="211"/>
      <c r="I47" s="211"/>
      <c r="J47" s="211"/>
      <c r="K47" s="211"/>
      <c r="L47" s="211"/>
    </row>
    <row r="48" spans="1:21">
      <c r="F48" s="213"/>
      <c r="G48" s="211"/>
      <c r="H48" s="211"/>
      <c r="I48" s="211"/>
      <c r="J48" s="211"/>
      <c r="K48" s="211"/>
      <c r="L48" s="211"/>
    </row>
    <row r="49" spans="6:12">
      <c r="F49" s="211"/>
      <c r="G49" s="211"/>
      <c r="H49" s="211"/>
      <c r="I49" s="211"/>
      <c r="J49" s="211"/>
      <c r="K49" s="211"/>
      <c r="L49" s="211"/>
    </row>
    <row r="50" spans="6:12">
      <c r="F50" s="211"/>
      <c r="G50" s="211"/>
      <c r="H50" s="211"/>
      <c r="I50" s="211"/>
      <c r="J50" s="211"/>
      <c r="K50" s="211"/>
      <c r="L50" s="211"/>
    </row>
    <row r="51" spans="6:12">
      <c r="F51" s="211"/>
      <c r="G51" s="211"/>
      <c r="H51" s="211"/>
      <c r="I51" s="211"/>
      <c r="J51" s="211"/>
      <c r="K51" s="211"/>
      <c r="L51" s="211"/>
    </row>
    <row r="52" spans="6:12">
      <c r="F52" s="211"/>
      <c r="G52" s="211"/>
      <c r="H52" s="211"/>
      <c r="I52" s="211"/>
      <c r="J52" s="211"/>
      <c r="K52" s="211"/>
      <c r="L52" s="211"/>
    </row>
    <row r="53" spans="6:12">
      <c r="F53" s="211"/>
      <c r="G53" s="212"/>
      <c r="H53" s="211"/>
      <c r="I53" s="211"/>
      <c r="J53" s="211"/>
      <c r="K53" s="211"/>
      <c r="L53" s="211"/>
    </row>
    <row r="54" spans="6:12">
      <c r="F54" s="211"/>
      <c r="G54" s="211"/>
      <c r="H54" s="211"/>
      <c r="I54" s="211"/>
      <c r="J54" s="211"/>
      <c r="K54" s="211"/>
      <c r="L54" s="211"/>
    </row>
    <row r="55" spans="6:12">
      <c r="F55" s="211"/>
      <c r="G55" s="212"/>
      <c r="H55" s="212"/>
      <c r="I55" s="212"/>
      <c r="J55" s="212"/>
      <c r="K55" s="211"/>
      <c r="L55" s="211"/>
    </row>
    <row r="56" spans="6:12">
      <c r="F56" s="211"/>
      <c r="G56" s="212"/>
      <c r="H56" s="212"/>
      <c r="I56" s="212"/>
      <c r="J56" s="212"/>
      <c r="K56" s="211"/>
      <c r="L56" s="211"/>
    </row>
    <row r="57" spans="6:12">
      <c r="F57" s="211"/>
      <c r="G57" s="211"/>
      <c r="H57" s="211"/>
      <c r="I57" s="211"/>
      <c r="J57" s="211"/>
      <c r="K57" s="211"/>
      <c r="L57" s="211"/>
    </row>
    <row r="58" spans="6:12">
      <c r="F58" s="211"/>
      <c r="G58" s="211"/>
      <c r="H58" s="211"/>
      <c r="I58" s="211"/>
      <c r="J58" s="211"/>
      <c r="K58" s="211"/>
      <c r="L58" s="211"/>
    </row>
    <row r="59" spans="6:12">
      <c r="F59" s="211"/>
      <c r="G59" s="211"/>
      <c r="H59" s="211"/>
      <c r="I59" s="211"/>
      <c r="J59" s="211"/>
      <c r="K59" s="211"/>
      <c r="L59" s="211"/>
    </row>
    <row r="60" spans="6:12">
      <c r="F60" s="211"/>
      <c r="G60" s="211"/>
      <c r="H60" s="211"/>
      <c r="I60" s="211"/>
      <c r="J60" s="211"/>
      <c r="K60" s="211"/>
      <c r="L60" s="211"/>
    </row>
    <row r="61" spans="6:12">
      <c r="F61" s="211"/>
      <c r="G61" s="211"/>
      <c r="H61" s="211"/>
      <c r="I61" s="211"/>
      <c r="J61" s="211"/>
      <c r="K61" s="211"/>
      <c r="L61" s="211"/>
    </row>
    <row r="62" spans="6:12">
      <c r="F62" s="211"/>
      <c r="G62" s="211"/>
      <c r="H62" s="211"/>
      <c r="I62" s="211"/>
      <c r="J62" s="211"/>
      <c r="K62" s="211"/>
      <c r="L62" s="211"/>
    </row>
    <row r="63" spans="6:12">
      <c r="F63" s="211"/>
      <c r="G63" s="211"/>
      <c r="H63" s="211"/>
      <c r="I63" s="211"/>
      <c r="J63" s="211"/>
      <c r="K63" s="211"/>
      <c r="L63" s="211"/>
    </row>
    <row r="64" spans="6:12">
      <c r="F64" s="211"/>
      <c r="G64" s="211"/>
      <c r="H64" s="211"/>
      <c r="I64" s="211"/>
      <c r="J64" s="211"/>
      <c r="K64" s="211"/>
      <c r="L64" s="211"/>
    </row>
    <row r="231" spans="3:4">
      <c r="C231" s="73"/>
      <c r="D231" s="73"/>
    </row>
    <row r="235" spans="3:4">
      <c r="C235" s="73"/>
      <c r="D235" s="73"/>
    </row>
  </sheetData>
  <mergeCells count="17">
    <mergeCell ref="S3:U3"/>
    <mergeCell ref="A4:C4"/>
    <mergeCell ref="B6:B9"/>
    <mergeCell ref="B12:B13"/>
    <mergeCell ref="B14:C14"/>
    <mergeCell ref="E3:Q3"/>
    <mergeCell ref="B39:C39"/>
    <mergeCell ref="B41:B42"/>
    <mergeCell ref="B43:C43"/>
    <mergeCell ref="A44:C44"/>
    <mergeCell ref="A30:C30"/>
    <mergeCell ref="B32:B35"/>
    <mergeCell ref="B15:C15"/>
    <mergeCell ref="A18:C18"/>
    <mergeCell ref="B20:B23"/>
    <mergeCell ref="B26:B27"/>
    <mergeCell ref="B28:C28"/>
  </mergeCells>
  <phoneticPr fontId="119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 T6:T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P42" sqref="P42:P43"/>
    </sheetView>
  </sheetViews>
  <sheetFormatPr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7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3" t="s">
        <v>103</v>
      </c>
      <c r="B1" s="163"/>
      <c r="C1" s="163"/>
      <c r="D1" s="163"/>
      <c r="E1" s="16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5"/>
      <c r="U1" s="74" t="s">
        <v>53</v>
      </c>
    </row>
    <row r="2" spans="1:21" ht="4.5" customHeight="1">
      <c r="Q2" s="7"/>
      <c r="R2" s="8"/>
      <c r="S2" s="7"/>
      <c r="T2" s="176"/>
      <c r="U2" s="7"/>
    </row>
    <row r="3" spans="1:21" ht="18" customHeight="1">
      <c r="C3" s="216"/>
      <c r="G3" s="193"/>
      <c r="J3" s="193"/>
      <c r="M3" s="193"/>
      <c r="P3" s="193"/>
      <c r="Q3" s="7"/>
      <c r="R3" s="8"/>
      <c r="S3" s="7"/>
      <c r="T3" s="176"/>
      <c r="U3" s="7"/>
    </row>
    <row r="4" spans="1:21" ht="20.25" customHeight="1">
      <c r="E4" s="298" t="s">
        <v>51</v>
      </c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0"/>
      <c r="R4" s="9"/>
      <c r="S4" s="301" t="s">
        <v>104</v>
      </c>
      <c r="T4" s="302"/>
      <c r="U4" s="303"/>
    </row>
    <row r="5" spans="1:21" ht="16.5">
      <c r="A5" s="295" t="s">
        <v>16</v>
      </c>
      <c r="B5" s="296"/>
      <c r="C5" s="297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7"/>
      <c r="U6" s="10"/>
    </row>
    <row r="7" spans="1:21" ht="15.75" customHeight="1">
      <c r="A7" s="18" t="s">
        <v>31</v>
      </c>
      <c r="B7" s="284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8">
        <f>Q7/S7-1</f>
        <v>0.61570134504529239</v>
      </c>
      <c r="U7" s="22">
        <f>U21+U33</f>
        <v>14520</v>
      </c>
    </row>
    <row r="8" spans="1:21" ht="15.75" customHeight="1">
      <c r="A8" s="25"/>
      <c r="B8" s="285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9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285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9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285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9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90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59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9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306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90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307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90">
        <f t="shared" si="5"/>
        <v>-0.33979135618479883</v>
      </c>
      <c r="U14" s="23">
        <f>U28</f>
        <v>2985</v>
      </c>
    </row>
    <row r="15" spans="1:21" ht="15.75" customHeight="1">
      <c r="A15" s="151"/>
      <c r="B15" s="290" t="s">
        <v>96</v>
      </c>
      <c r="C15" s="291"/>
      <c r="D15" s="10"/>
      <c r="E15" s="152">
        <f>E29+E40</f>
        <v>10044</v>
      </c>
      <c r="F15" s="152">
        <f t="shared" ref="F15:P15" si="13">F29+F40</f>
        <v>9344</v>
      </c>
      <c r="G15" s="152">
        <f t="shared" si="13"/>
        <v>10329</v>
      </c>
      <c r="H15" s="152">
        <f t="shared" si="13"/>
        <v>12247</v>
      </c>
      <c r="I15" s="152">
        <f t="shared" si="13"/>
        <v>12406</v>
      </c>
      <c r="J15" s="152">
        <f t="shared" si="13"/>
        <v>12612</v>
      </c>
      <c r="K15" s="152">
        <f>K29+K40</f>
        <v>12284</v>
      </c>
      <c r="L15" s="152">
        <f t="shared" si="13"/>
        <v>11610</v>
      </c>
      <c r="M15" s="152">
        <f t="shared" si="13"/>
        <v>10436</v>
      </c>
      <c r="N15" s="152">
        <f t="shared" si="13"/>
        <v>14244</v>
      </c>
      <c r="O15" s="152">
        <f t="shared" si="13"/>
        <v>13955</v>
      </c>
      <c r="P15" s="152">
        <f t="shared" si="13"/>
        <v>13199</v>
      </c>
      <c r="Q15" s="153">
        <f t="shared" si="3"/>
        <v>142710</v>
      </c>
      <c r="R15" s="23"/>
      <c r="S15" s="171">
        <f>SUM(S7:S14)</f>
        <v>119253</v>
      </c>
      <c r="T15" s="191">
        <f t="shared" si="5"/>
        <v>0.19669945410178369</v>
      </c>
      <c r="U15" s="171">
        <f>SUM(U7:U14)</f>
        <v>112281</v>
      </c>
    </row>
    <row r="16" spans="1:21" ht="15.75" customHeight="1">
      <c r="A16" s="39"/>
      <c r="B16" s="304" t="s">
        <v>82</v>
      </c>
      <c r="C16" s="305"/>
      <c r="D16" s="154"/>
      <c r="E16" s="194">
        <f t="shared" ref="E16:P16" si="14">E15+E44</f>
        <v>10620</v>
      </c>
      <c r="F16" s="194">
        <f t="shared" si="14"/>
        <v>9884</v>
      </c>
      <c r="G16" s="194">
        <f t="shared" si="14"/>
        <v>10761</v>
      </c>
      <c r="H16" s="194">
        <f t="shared" si="14"/>
        <v>12607</v>
      </c>
      <c r="I16" s="194">
        <f t="shared" si="14"/>
        <v>12730</v>
      </c>
      <c r="J16" s="194">
        <f t="shared" si="14"/>
        <v>12858</v>
      </c>
      <c r="K16" s="194">
        <f t="shared" si="14"/>
        <v>12536</v>
      </c>
      <c r="L16" s="194">
        <f t="shared" si="14"/>
        <v>11610</v>
      </c>
      <c r="M16" s="194">
        <f t="shared" si="14"/>
        <v>10436</v>
      </c>
      <c r="N16" s="194">
        <f t="shared" si="14"/>
        <v>14244</v>
      </c>
      <c r="O16" s="194">
        <f t="shared" si="14"/>
        <v>14092</v>
      </c>
      <c r="P16" s="194">
        <f t="shared" si="14"/>
        <v>13271</v>
      </c>
      <c r="Q16" s="195">
        <f t="shared" si="3"/>
        <v>145649</v>
      </c>
      <c r="R16" s="196"/>
      <c r="S16" s="195">
        <f>S15+S44</f>
        <v>120717</v>
      </c>
      <c r="T16" s="197">
        <f t="shared" si="5"/>
        <v>0.20653263417745626</v>
      </c>
      <c r="U16" s="195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8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9"/>
      <c r="U18" s="53"/>
    </row>
    <row r="19" spans="1:21" ht="16.5">
      <c r="A19" s="295" t="s">
        <v>39</v>
      </c>
      <c r="B19" s="296"/>
      <c r="C19" s="297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105</v>
      </c>
      <c r="T19" s="13" t="s">
        <v>29</v>
      </c>
      <c r="U19" s="13" t="s">
        <v>106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80"/>
      <c r="U20" s="54"/>
    </row>
    <row r="21" spans="1:21" ht="15.75" customHeight="1">
      <c r="A21" s="18" t="s">
        <v>43</v>
      </c>
      <c r="B21" s="284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1">
        <f t="shared" ref="T21:T29" si="15">Q21/S21-1</f>
        <v>0.45579793340987362</v>
      </c>
      <c r="U21" s="22">
        <v>8357</v>
      </c>
    </row>
    <row r="22" spans="1:21" ht="15.75" customHeight="1">
      <c r="A22" s="25"/>
      <c r="B22" s="285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9">
        <f t="shared" si="15"/>
        <v>-1</v>
      </c>
      <c r="U22" s="29">
        <v>122</v>
      </c>
    </row>
    <row r="23" spans="1:21" ht="15.75" customHeight="1">
      <c r="A23" s="25"/>
      <c r="B23" s="285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9"/>
      <c r="U23" s="29">
        <v>25</v>
      </c>
    </row>
    <row r="24" spans="1:21" ht="15.75" customHeight="1">
      <c r="A24" s="25"/>
      <c r="B24" s="285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2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3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58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2">
        <f t="shared" si="15"/>
        <v>9.7054582904222446</v>
      </c>
      <c r="U26" s="29">
        <v>1592</v>
      </c>
    </row>
    <row r="27" spans="1:21" ht="15.75" customHeight="1">
      <c r="A27" s="25"/>
      <c r="B27" s="306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3">
        <f t="shared" si="15"/>
        <v>-0.22514379622021363</v>
      </c>
      <c r="U27" s="34">
        <v>4045</v>
      </c>
    </row>
    <row r="28" spans="1:21" ht="15.75" customHeight="1">
      <c r="A28" s="25"/>
      <c r="B28" s="307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3">
        <f t="shared" si="15"/>
        <v>-0.33979135618479883</v>
      </c>
      <c r="U28" s="34">
        <v>2985</v>
      </c>
    </row>
    <row r="29" spans="1:21" ht="15.75" customHeight="1">
      <c r="A29" s="39"/>
      <c r="B29" s="286" t="s">
        <v>83</v>
      </c>
      <c r="C29" s="287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4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1"/>
      <c r="P30" s="54"/>
      <c r="Q30" s="192"/>
      <c r="R30" s="50"/>
      <c r="S30" s="202"/>
      <c r="T30" s="180"/>
      <c r="U30" s="54"/>
    </row>
    <row r="31" spans="1:21" ht="16.5">
      <c r="A31" s="295" t="s">
        <v>45</v>
      </c>
      <c r="B31" s="296"/>
      <c r="C31" s="297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105</v>
      </c>
      <c r="T31" s="13" t="s">
        <v>29</v>
      </c>
      <c r="U31" s="13" t="s">
        <v>106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80"/>
      <c r="U32" s="54"/>
    </row>
    <row r="33" spans="1:21" ht="15.75" customHeight="1">
      <c r="A33" s="18" t="s">
        <v>43</v>
      </c>
      <c r="B33" s="284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1">
        <f t="shared" ref="T33:T40" si="19">Q33/S33-1</f>
        <v>0.27844993862879197</v>
      </c>
      <c r="U33" s="22">
        <v>6163</v>
      </c>
    </row>
    <row r="34" spans="1:21" ht="15.75" customHeight="1">
      <c r="A34" s="25"/>
      <c r="B34" s="285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2">
        <f t="shared" si="19"/>
        <v>8.6894889786661045E-2</v>
      </c>
      <c r="U34" s="29">
        <v>17932</v>
      </c>
    </row>
    <row r="35" spans="1:21" ht="15.75" customHeight="1">
      <c r="A35" s="25"/>
      <c r="B35" s="285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2">
        <f t="shared" si="19"/>
        <v>-0.27044334975369455</v>
      </c>
      <c r="U35" s="29">
        <v>5223</v>
      </c>
    </row>
    <row r="36" spans="1:21" ht="15.75" customHeight="1">
      <c r="A36" s="25"/>
      <c r="B36" s="285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2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3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58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2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3">
        <f t="shared" si="19"/>
        <v>-0.46762589928057552</v>
      </c>
      <c r="U39" s="34">
        <v>87</v>
      </c>
    </row>
    <row r="40" spans="1:21" ht="15.75" customHeight="1">
      <c r="A40" s="39"/>
      <c r="B40" s="286" t="s">
        <v>99</v>
      </c>
      <c r="C40" s="287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4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3"/>
      <c r="U41" s="34"/>
    </row>
    <row r="42" spans="1:21" ht="15.75" customHeight="1">
      <c r="A42" s="200" t="s">
        <v>46</v>
      </c>
      <c r="B42" s="288" t="s">
        <v>32</v>
      </c>
      <c r="C42" s="62" t="s">
        <v>108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3">
        <v>0</v>
      </c>
      <c r="M42" s="173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5">
        <f>Q42/S42-1</f>
        <v>0.9460382513661203</v>
      </c>
      <c r="U42" s="174">
        <v>240</v>
      </c>
    </row>
    <row r="43" spans="1:21" ht="15.75" customHeight="1">
      <c r="A43" s="205"/>
      <c r="B43" s="289"/>
      <c r="C43" s="36" t="s">
        <v>107</v>
      </c>
      <c r="D43" s="17"/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30</v>
      </c>
      <c r="K43" s="172">
        <v>0</v>
      </c>
      <c r="L43" s="206">
        <v>0</v>
      </c>
      <c r="M43" s="206">
        <v>0</v>
      </c>
      <c r="N43" s="172">
        <v>0</v>
      </c>
      <c r="O43" s="172">
        <v>60</v>
      </c>
      <c r="P43" s="172">
        <v>0</v>
      </c>
      <c r="Q43" s="23">
        <f t="shared" si="18"/>
        <v>90</v>
      </c>
      <c r="R43" s="23"/>
      <c r="S43" s="23"/>
      <c r="T43" s="207"/>
      <c r="U43" s="208">
        <v>480</v>
      </c>
    </row>
    <row r="44" spans="1:21" ht="15.75" customHeight="1">
      <c r="A44" s="151"/>
      <c r="B44" s="290" t="s">
        <v>97</v>
      </c>
      <c r="C44" s="291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4">
        <f>Q44/S44-1</f>
        <v>1.0075136612021858</v>
      </c>
      <c r="U44" s="44">
        <f>U43+U42</f>
        <v>720</v>
      </c>
    </row>
    <row r="45" spans="1:21" ht="15.75" customHeight="1">
      <c r="A45" s="293" t="s">
        <v>98</v>
      </c>
      <c r="B45" s="293"/>
      <c r="C45" s="294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6">
        <f>Q45/S45-1</f>
        <v>0.11862990810359242</v>
      </c>
      <c r="U45" s="70">
        <f>U40+U44</f>
        <v>74350</v>
      </c>
    </row>
    <row r="46" spans="1:21">
      <c r="A46" s="145" t="s">
        <v>112</v>
      </c>
      <c r="B46" s="145"/>
      <c r="C46" s="145"/>
      <c r="G46" s="54"/>
      <c r="Q46" s="192"/>
    </row>
    <row r="49" spans="7:7">
      <c r="G49" s="214"/>
    </row>
    <row r="54" spans="7:7">
      <c r="G54" s="198"/>
    </row>
    <row r="232" spans="3:4">
      <c r="C232" s="73"/>
      <c r="D232" s="73"/>
    </row>
    <row r="236" spans="3:4">
      <c r="C236" s="73"/>
      <c r="D236" s="73"/>
    </row>
  </sheetData>
  <mergeCells count="17">
    <mergeCell ref="S4:U4"/>
    <mergeCell ref="A5:C5"/>
    <mergeCell ref="A19:C19"/>
    <mergeCell ref="E4:Q4"/>
    <mergeCell ref="B15:C15"/>
    <mergeCell ref="B7:B10"/>
    <mergeCell ref="B13:B14"/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</mergeCells>
  <phoneticPr fontId="2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T19:T20 T30:T32 T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6"/>
  <sheetViews>
    <sheetView showGridLines="0" zoomScale="85" zoomScaleNormal="85" workbookViewId="0">
      <pane xSplit="5" ySplit="5" topLeftCell="F6" activePane="bottomRight" state="frozen"/>
      <selection activeCell="O36" sqref="O36"/>
      <selection pane="topRight" activeCell="O36" sqref="O36"/>
      <selection pane="bottomLeft" activeCell="O36" sqref="O36"/>
      <selection pane="bottomRight" activeCell="G23" sqref="G23"/>
    </sheetView>
  </sheetViews>
  <sheetFormatPr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85</v>
      </c>
    </row>
    <row r="3" spans="1:26" ht="20.25" customHeight="1">
      <c r="E3" s="298" t="s">
        <v>86</v>
      </c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  <c r="R3" s="9"/>
      <c r="S3" s="301" t="s">
        <v>49</v>
      </c>
      <c r="T3" s="303"/>
    </row>
    <row r="4" spans="1:26" ht="16.5">
      <c r="A4" s="295" t="s">
        <v>17</v>
      </c>
      <c r="B4" s="296"/>
      <c r="C4" s="297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3"/>
      <c r="W6" s="193"/>
      <c r="X6" s="193"/>
      <c r="Y6" s="193"/>
      <c r="Z6" s="193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3"/>
      <c r="W7" s="193"/>
      <c r="X7" s="193"/>
      <c r="Y7" s="193"/>
      <c r="Z7" s="193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3"/>
      <c r="W8" s="193"/>
      <c r="X8" s="193"/>
      <c r="Y8" s="193"/>
      <c r="Z8" s="193"/>
    </row>
    <row r="9" spans="1:26" ht="15.75" customHeight="1">
      <c r="A9" s="25"/>
      <c r="B9" s="26"/>
      <c r="C9" s="27" t="s">
        <v>87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3"/>
      <c r="W9" s="193"/>
      <c r="X9" s="193"/>
      <c r="Y9" s="193"/>
      <c r="Z9" s="193"/>
    </row>
    <row r="10" spans="1:26" ht="15.75" customHeight="1">
      <c r="A10" s="25"/>
      <c r="B10" s="31" t="s">
        <v>36</v>
      </c>
      <c r="C10" s="32" t="s">
        <v>88</v>
      </c>
      <c r="D10" s="10"/>
      <c r="E10" s="172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3"/>
      <c r="W10" s="193"/>
      <c r="X10" s="193"/>
      <c r="Y10" s="193"/>
      <c r="Z10" s="193"/>
    </row>
    <row r="11" spans="1:26" ht="15.75" customHeight="1">
      <c r="A11" s="25"/>
      <c r="B11" s="26" t="s">
        <v>37</v>
      </c>
      <c r="C11" s="27" t="s">
        <v>89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3"/>
      <c r="W11" s="193"/>
      <c r="X11" s="193"/>
      <c r="Y11" s="193"/>
      <c r="Z11" s="193"/>
    </row>
    <row r="12" spans="1:26" ht="15.75" customHeight="1">
      <c r="A12" s="25"/>
      <c r="B12" s="31" t="s">
        <v>38</v>
      </c>
      <c r="C12" s="36" t="s">
        <v>10</v>
      </c>
      <c r="D12" s="10"/>
      <c r="E12" s="172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3"/>
      <c r="W12" s="193"/>
      <c r="X12" s="193"/>
      <c r="Y12" s="193"/>
      <c r="Z12" s="193"/>
    </row>
    <row r="13" spans="1:26" ht="15.75" customHeight="1">
      <c r="A13" s="25"/>
      <c r="B13" s="37"/>
      <c r="C13" s="38" t="s">
        <v>9</v>
      </c>
      <c r="D13" s="10"/>
      <c r="E13" s="172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3"/>
      <c r="W13" s="193"/>
      <c r="X13" s="193"/>
      <c r="Y13" s="193"/>
      <c r="Z13" s="193"/>
    </row>
    <row r="14" spans="1:26" ht="15.75" customHeight="1">
      <c r="A14" s="39"/>
      <c r="B14" s="290" t="s">
        <v>96</v>
      </c>
      <c r="C14" s="291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3"/>
      <c r="W14" s="193"/>
      <c r="X14" s="193"/>
      <c r="Y14" s="193"/>
      <c r="Z14" s="193"/>
    </row>
    <row r="15" spans="1:26" ht="15.75" customHeight="1">
      <c r="A15" s="39"/>
      <c r="B15" s="304" t="s">
        <v>82</v>
      </c>
      <c r="C15" s="305"/>
      <c r="D15" s="154"/>
      <c r="E15" s="155">
        <f>E14+E42</f>
        <v>8233</v>
      </c>
      <c r="F15" s="155">
        <f t="shared" ref="F15:S15" si="1">F14+F42</f>
        <v>8866</v>
      </c>
      <c r="G15" s="155">
        <f t="shared" si="1"/>
        <v>9342</v>
      </c>
      <c r="H15" s="155">
        <f t="shared" si="1"/>
        <v>10011</v>
      </c>
      <c r="I15" s="155">
        <f t="shared" si="1"/>
        <v>10163</v>
      </c>
      <c r="J15" s="155">
        <f t="shared" si="1"/>
        <v>10038</v>
      </c>
      <c r="K15" s="155">
        <f t="shared" si="1"/>
        <v>9756</v>
      </c>
      <c r="L15" s="155">
        <f t="shared" si="1"/>
        <v>9136</v>
      </c>
      <c r="M15" s="155">
        <f t="shared" si="1"/>
        <v>10147</v>
      </c>
      <c r="N15" s="155">
        <f t="shared" si="1"/>
        <v>11206</v>
      </c>
      <c r="O15" s="155">
        <f t="shared" si="1"/>
        <v>11948</v>
      </c>
      <c r="P15" s="155">
        <f t="shared" si="1"/>
        <v>11871</v>
      </c>
      <c r="Q15" s="155">
        <f t="shared" si="1"/>
        <v>120717</v>
      </c>
      <c r="R15" s="157"/>
      <c r="S15" s="156">
        <f t="shared" si="1"/>
        <v>113001</v>
      </c>
      <c r="T15" s="158">
        <f>E15/S15</f>
        <v>7.2857762320687428E-2</v>
      </c>
      <c r="V15" s="193"/>
      <c r="W15" s="193"/>
      <c r="X15" s="193"/>
      <c r="Y15" s="193"/>
      <c r="Z15" s="193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295" t="s">
        <v>39</v>
      </c>
      <c r="B17" s="296"/>
      <c r="C17" s="297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3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3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3"/>
    </row>
    <row r="22" spans="1:22" ht="15.75" customHeight="1">
      <c r="A22" s="25"/>
      <c r="B22" s="26"/>
      <c r="C22" s="27" t="s">
        <v>90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3"/>
    </row>
    <row r="23" spans="1:22" ht="15.75" customHeight="1">
      <c r="A23" s="25"/>
      <c r="B23" s="31" t="s">
        <v>36</v>
      </c>
      <c r="C23" s="32" t="s">
        <v>48</v>
      </c>
      <c r="D23" s="10"/>
      <c r="E23" s="172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3"/>
    </row>
    <row r="24" spans="1:22" ht="15.75" customHeight="1">
      <c r="A24" s="25"/>
      <c r="B24" s="26" t="s">
        <v>37</v>
      </c>
      <c r="C24" s="27" t="s">
        <v>89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3"/>
    </row>
    <row r="25" spans="1:22" ht="15.75" customHeight="1">
      <c r="A25" s="25"/>
      <c r="B25" s="31" t="s">
        <v>38</v>
      </c>
      <c r="C25" s="36" t="s">
        <v>10</v>
      </c>
      <c r="D25" s="10"/>
      <c r="E25" s="172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3"/>
    </row>
    <row r="26" spans="1:22" ht="15.75" customHeight="1">
      <c r="A26" s="25"/>
      <c r="B26" s="37"/>
      <c r="C26" s="38" t="s">
        <v>9</v>
      </c>
      <c r="D26" s="10"/>
      <c r="E26" s="172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3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3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3"/>
    </row>
    <row r="29" spans="1:22" ht="16.5">
      <c r="A29" s="295" t="s">
        <v>45</v>
      </c>
      <c r="B29" s="296"/>
      <c r="C29" s="297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3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3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3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3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3"/>
    </row>
    <row r="34" spans="1:22" ht="15.75" customHeight="1">
      <c r="A34" s="25"/>
      <c r="B34" s="26"/>
      <c r="C34" s="27" t="s">
        <v>90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3"/>
    </row>
    <row r="35" spans="1:22" ht="15.75" customHeight="1">
      <c r="A35" s="25"/>
      <c r="B35" s="31" t="s">
        <v>36</v>
      </c>
      <c r="C35" s="32" t="s">
        <v>48</v>
      </c>
      <c r="D35" s="10"/>
      <c r="E35" s="172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3"/>
    </row>
    <row r="36" spans="1:22" ht="15.75" customHeight="1">
      <c r="A36" s="25"/>
      <c r="B36" s="26" t="s">
        <v>37</v>
      </c>
      <c r="C36" s="27" t="s">
        <v>89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3"/>
    </row>
    <row r="37" spans="1:22" ht="15.75" customHeight="1">
      <c r="A37" s="25"/>
      <c r="B37" s="31" t="s">
        <v>38</v>
      </c>
      <c r="C37" s="36" t="s">
        <v>10</v>
      </c>
      <c r="D37" s="10"/>
      <c r="E37" s="172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3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3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3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3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3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3"/>
    </row>
    <row r="43" spans="1:22" ht="15.75" customHeight="1">
      <c r="A43" s="147" t="s">
        <v>91</v>
      </c>
      <c r="B43" s="148"/>
      <c r="C43" s="149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3"/>
    </row>
    <row r="44" spans="1:22" ht="15.75" customHeight="1">
      <c r="A44" s="150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6"/>
  <sheetViews>
    <sheetView showGridLines="0" zoomScale="90" zoomScaleNormal="90" workbookViewId="0">
      <pane xSplit="5" ySplit="5" topLeftCell="F11" activePane="bottomRight" state="frozen"/>
      <selection activeCell="O36" sqref="O36"/>
      <selection pane="topRight" activeCell="O36" sqref="O36"/>
      <selection pane="bottomLeft" activeCell="O36" sqref="O36"/>
      <selection pane="bottomRight" activeCell="J27" sqref="J27"/>
    </sheetView>
  </sheetViews>
  <sheetFormatPr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124</v>
      </c>
    </row>
    <row r="3" spans="1:23" ht="20.25" customHeight="1">
      <c r="E3" s="298" t="s">
        <v>125</v>
      </c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  <c r="R3" s="9"/>
      <c r="S3" s="301" t="s">
        <v>126</v>
      </c>
      <c r="T3" s="303"/>
    </row>
    <row r="4" spans="1:23" ht="16.5">
      <c r="A4" s="295" t="s">
        <v>127</v>
      </c>
      <c r="B4" s="296"/>
      <c r="C4" s="297"/>
      <c r="D4" s="10"/>
      <c r="E4" s="11" t="s">
        <v>2</v>
      </c>
      <c r="F4" s="12" t="s">
        <v>128</v>
      </c>
      <c r="G4" s="12" t="s">
        <v>129</v>
      </c>
      <c r="H4" s="12" t="s">
        <v>130</v>
      </c>
      <c r="I4" s="12" t="s">
        <v>131</v>
      </c>
      <c r="J4" s="12" t="s">
        <v>132</v>
      </c>
      <c r="K4" s="12" t="s">
        <v>133</v>
      </c>
      <c r="L4" s="12" t="s">
        <v>134</v>
      </c>
      <c r="M4" s="12" t="s">
        <v>135</v>
      </c>
      <c r="N4" s="12" t="s">
        <v>136</v>
      </c>
      <c r="O4" s="12" t="s">
        <v>137</v>
      </c>
      <c r="P4" s="12" t="s">
        <v>138</v>
      </c>
      <c r="Q4" s="13" t="s">
        <v>139</v>
      </c>
      <c r="R4" s="14"/>
      <c r="S4" s="13" t="s">
        <v>140</v>
      </c>
      <c r="T4" s="13" t="s">
        <v>141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139</v>
      </c>
      <c r="B6" s="222" t="s">
        <v>142</v>
      </c>
      <c r="C6" s="20" t="s">
        <v>143</v>
      </c>
      <c r="D6" s="10"/>
      <c r="E6" s="227">
        <v>1289</v>
      </c>
      <c r="F6" s="228">
        <v>1083</v>
      </c>
      <c r="G6" s="228">
        <v>1404</v>
      </c>
      <c r="H6" s="228">
        <v>1117</v>
      </c>
      <c r="I6" s="228">
        <v>1330</v>
      </c>
      <c r="J6" s="228">
        <v>1117</v>
      </c>
      <c r="K6" s="228">
        <v>1388</v>
      </c>
      <c r="L6" s="228">
        <v>1353</v>
      </c>
      <c r="M6" s="228">
        <v>1125</v>
      </c>
      <c r="N6" s="228">
        <v>988</v>
      </c>
      <c r="O6" s="228">
        <v>1412</v>
      </c>
      <c r="P6" s="228">
        <v>1154</v>
      </c>
      <c r="Q6" s="228">
        <v>14760</v>
      </c>
      <c r="R6" s="23"/>
      <c r="S6" s="22">
        <f>S19+S31</f>
        <v>10849</v>
      </c>
      <c r="T6" s="24">
        <v>1.3274575051713284</v>
      </c>
      <c r="V6" s="193"/>
      <c r="W6" s="193"/>
    </row>
    <row r="7" spans="1:23" ht="15.75" customHeight="1">
      <c r="A7" s="25"/>
      <c r="B7" s="223"/>
      <c r="C7" s="27" t="s">
        <v>144</v>
      </c>
      <c r="D7" s="10"/>
      <c r="E7" s="229">
        <v>1085</v>
      </c>
      <c r="F7" s="230">
        <v>942</v>
      </c>
      <c r="G7" s="230">
        <v>1688</v>
      </c>
      <c r="H7" s="230">
        <v>1585</v>
      </c>
      <c r="I7" s="230">
        <v>1952</v>
      </c>
      <c r="J7" s="230">
        <v>1765</v>
      </c>
      <c r="K7" s="230">
        <v>1760</v>
      </c>
      <c r="L7" s="230">
        <v>1370</v>
      </c>
      <c r="M7" s="230">
        <v>1324</v>
      </c>
      <c r="N7" s="230">
        <v>1721</v>
      </c>
      <c r="O7" s="230">
        <v>1782</v>
      </c>
      <c r="P7" s="230">
        <v>1560</v>
      </c>
      <c r="Q7" s="230">
        <v>18534</v>
      </c>
      <c r="R7" s="23"/>
      <c r="S7" s="29">
        <f t="shared" ref="S7:S12" si="0">S20+S32</f>
        <v>19309</v>
      </c>
      <c r="T7" s="30">
        <v>0.90097710368966022</v>
      </c>
      <c r="V7" s="193"/>
      <c r="W7" s="193"/>
    </row>
    <row r="8" spans="1:23" ht="15.75" customHeight="1">
      <c r="A8" s="25"/>
      <c r="B8" s="223"/>
      <c r="C8" s="27" t="s">
        <v>145</v>
      </c>
      <c r="D8" s="10"/>
      <c r="E8" s="229">
        <v>559</v>
      </c>
      <c r="F8" s="230">
        <v>488</v>
      </c>
      <c r="G8" s="230">
        <v>328</v>
      </c>
      <c r="H8" s="230">
        <v>353</v>
      </c>
      <c r="I8" s="230">
        <v>255</v>
      </c>
      <c r="J8" s="230">
        <v>236</v>
      </c>
      <c r="K8" s="230">
        <v>342</v>
      </c>
      <c r="L8" s="230">
        <v>522</v>
      </c>
      <c r="M8" s="230">
        <v>597</v>
      </c>
      <c r="N8" s="230">
        <v>437</v>
      </c>
      <c r="O8" s="230">
        <v>605</v>
      </c>
      <c r="P8" s="230">
        <v>526</v>
      </c>
      <c r="Q8" s="230">
        <v>5248</v>
      </c>
      <c r="R8" s="23"/>
      <c r="S8" s="29">
        <f t="shared" si="0"/>
        <v>7568</v>
      </c>
      <c r="T8" s="30">
        <v>0.69344608879492597</v>
      </c>
      <c r="V8" s="193"/>
      <c r="W8" s="193"/>
    </row>
    <row r="9" spans="1:23" ht="15.75" customHeight="1">
      <c r="A9" s="25"/>
      <c r="B9" s="223"/>
      <c r="C9" s="27" t="s">
        <v>87</v>
      </c>
      <c r="D9" s="10"/>
      <c r="E9" s="229">
        <v>1802</v>
      </c>
      <c r="F9" s="230">
        <v>1587</v>
      </c>
      <c r="G9" s="230">
        <v>3766</v>
      </c>
      <c r="H9" s="230">
        <v>4097</v>
      </c>
      <c r="I9" s="230">
        <v>3962</v>
      </c>
      <c r="J9" s="230">
        <v>4274</v>
      </c>
      <c r="K9" s="230">
        <v>3930</v>
      </c>
      <c r="L9" s="230">
        <v>4081</v>
      </c>
      <c r="M9" s="230">
        <v>4000</v>
      </c>
      <c r="N9" s="230">
        <v>3780</v>
      </c>
      <c r="O9" s="230">
        <v>2367</v>
      </c>
      <c r="P9" s="230">
        <v>2966</v>
      </c>
      <c r="Q9" s="230">
        <v>40612</v>
      </c>
      <c r="R9" s="23"/>
      <c r="S9" s="29">
        <f t="shared" si="0"/>
        <v>4582</v>
      </c>
      <c r="T9" s="30">
        <v>8.8633784373635969</v>
      </c>
      <c r="V9" s="193"/>
      <c r="W9" s="193"/>
    </row>
    <row r="10" spans="1:23" ht="15.75" customHeight="1">
      <c r="A10" s="25"/>
      <c r="B10" s="225" t="s">
        <v>146</v>
      </c>
      <c r="C10" s="32" t="s">
        <v>92</v>
      </c>
      <c r="D10" s="10"/>
      <c r="E10" s="231">
        <v>1839</v>
      </c>
      <c r="F10" s="232">
        <v>1964</v>
      </c>
      <c r="G10" s="232">
        <v>2282</v>
      </c>
      <c r="H10" s="233">
        <v>2100</v>
      </c>
      <c r="I10" s="232">
        <v>2186</v>
      </c>
      <c r="J10" s="232">
        <v>1877</v>
      </c>
      <c r="K10" s="232">
        <v>2186</v>
      </c>
      <c r="L10" s="232">
        <v>1645</v>
      </c>
      <c r="M10" s="232">
        <v>1588</v>
      </c>
      <c r="N10" s="232">
        <v>1570</v>
      </c>
      <c r="O10" s="232">
        <v>1980</v>
      </c>
      <c r="P10" s="232">
        <v>1468</v>
      </c>
      <c r="Q10" s="232">
        <v>22685</v>
      </c>
      <c r="R10" s="23"/>
      <c r="S10" s="34">
        <f t="shared" si="0"/>
        <v>25143</v>
      </c>
      <c r="T10" s="35">
        <v>0.90223919182277379</v>
      </c>
      <c r="V10" s="193"/>
      <c r="W10" s="193"/>
    </row>
    <row r="11" spans="1:23" ht="15.75" customHeight="1">
      <c r="A11" s="25"/>
      <c r="B11" s="223" t="s">
        <v>147</v>
      </c>
      <c r="C11" s="27" t="s">
        <v>148</v>
      </c>
      <c r="D11" s="10"/>
      <c r="E11" s="229">
        <v>227</v>
      </c>
      <c r="F11" s="230">
        <v>206</v>
      </c>
      <c r="G11" s="230">
        <v>316</v>
      </c>
      <c r="H11" s="230">
        <v>336</v>
      </c>
      <c r="I11" s="230">
        <v>325</v>
      </c>
      <c r="J11" s="230">
        <v>547</v>
      </c>
      <c r="K11" s="230">
        <v>516</v>
      </c>
      <c r="L11" s="230">
        <v>371</v>
      </c>
      <c r="M11" s="230">
        <v>366</v>
      </c>
      <c r="N11" s="230">
        <v>224</v>
      </c>
      <c r="O11" s="230">
        <v>302</v>
      </c>
      <c r="P11" s="230">
        <v>309</v>
      </c>
      <c r="Q11" s="230">
        <v>4045</v>
      </c>
      <c r="R11" s="23"/>
      <c r="S11" s="29">
        <f t="shared" si="0"/>
        <v>4458</v>
      </c>
      <c r="T11" s="30">
        <v>0.90735755944369667</v>
      </c>
      <c r="V11" s="193"/>
      <c r="W11" s="193"/>
    </row>
    <row r="12" spans="1:23" ht="15.75" customHeight="1">
      <c r="A12" s="25"/>
      <c r="B12" s="225" t="s">
        <v>149</v>
      </c>
      <c r="C12" s="36" t="s">
        <v>10</v>
      </c>
      <c r="D12" s="10"/>
      <c r="E12" s="231">
        <v>483</v>
      </c>
      <c r="F12" s="232">
        <v>311</v>
      </c>
      <c r="G12" s="232">
        <v>322</v>
      </c>
      <c r="H12" s="233">
        <v>341</v>
      </c>
      <c r="I12" s="232">
        <v>280</v>
      </c>
      <c r="J12" s="232">
        <v>312</v>
      </c>
      <c r="K12" s="232">
        <v>356</v>
      </c>
      <c r="L12" s="232">
        <v>476</v>
      </c>
      <c r="M12" s="232">
        <v>280</v>
      </c>
      <c r="N12" s="232">
        <v>262</v>
      </c>
      <c r="O12" s="232">
        <v>325</v>
      </c>
      <c r="P12" s="232">
        <v>384</v>
      </c>
      <c r="Q12" s="232">
        <v>4132</v>
      </c>
      <c r="R12" s="23"/>
      <c r="S12" s="34">
        <f t="shared" si="0"/>
        <v>4717</v>
      </c>
      <c r="T12" s="35">
        <v>0.87598049607801565</v>
      </c>
      <c r="V12" s="193"/>
      <c r="W12" s="193"/>
    </row>
    <row r="13" spans="1:23" ht="15.75" customHeight="1">
      <c r="A13" s="25"/>
      <c r="B13" s="226"/>
      <c r="C13" s="38" t="s">
        <v>9</v>
      </c>
      <c r="D13" s="10"/>
      <c r="E13" s="231">
        <v>295</v>
      </c>
      <c r="F13" s="232">
        <v>191</v>
      </c>
      <c r="G13" s="232">
        <v>284</v>
      </c>
      <c r="H13" s="233">
        <v>414</v>
      </c>
      <c r="I13" s="232">
        <v>135</v>
      </c>
      <c r="J13" s="232">
        <v>236</v>
      </c>
      <c r="K13" s="232">
        <v>285</v>
      </c>
      <c r="L13" s="232">
        <v>282</v>
      </c>
      <c r="M13" s="232">
        <v>224</v>
      </c>
      <c r="N13" s="232">
        <v>143</v>
      </c>
      <c r="O13" s="232">
        <v>198</v>
      </c>
      <c r="P13" s="232">
        <v>298</v>
      </c>
      <c r="Q13" s="232">
        <v>2985</v>
      </c>
      <c r="R13" s="23"/>
      <c r="S13" s="34">
        <f>S26</f>
        <v>3589</v>
      </c>
      <c r="T13" s="35">
        <v>0.83170799665645023</v>
      </c>
      <c r="V13" s="193"/>
      <c r="W13" s="193"/>
    </row>
    <row r="14" spans="1:23" ht="15.75" customHeight="1">
      <c r="A14" s="39"/>
      <c r="B14" s="290" t="s">
        <v>150</v>
      </c>
      <c r="C14" s="291"/>
      <c r="D14" s="42"/>
      <c r="E14" s="234">
        <f>E27+E38</f>
        <v>7579</v>
      </c>
      <c r="F14" s="234">
        <f t="shared" ref="F14:Q14" si="1">F27+F38</f>
        <v>6682</v>
      </c>
      <c r="G14" s="234">
        <f t="shared" si="1"/>
        <v>10180</v>
      </c>
      <c r="H14" s="234">
        <f t="shared" si="1"/>
        <v>10313</v>
      </c>
      <c r="I14" s="234">
        <f t="shared" si="1"/>
        <v>10155</v>
      </c>
      <c r="J14" s="234">
        <f t="shared" si="1"/>
        <v>10304</v>
      </c>
      <c r="K14" s="234">
        <f t="shared" si="1"/>
        <v>10763</v>
      </c>
      <c r="L14" s="234">
        <f t="shared" si="1"/>
        <v>10040</v>
      </c>
      <c r="M14" s="234">
        <f t="shared" si="1"/>
        <v>9504</v>
      </c>
      <c r="N14" s="234">
        <f t="shared" si="1"/>
        <v>9125</v>
      </c>
      <c r="O14" s="234">
        <f t="shared" si="1"/>
        <v>8971</v>
      </c>
      <c r="P14" s="234">
        <f t="shared" si="1"/>
        <v>8665</v>
      </c>
      <c r="Q14" s="234">
        <f t="shared" si="1"/>
        <v>112281</v>
      </c>
      <c r="R14" s="45"/>
      <c r="S14" s="44">
        <f>SUM(S6:S13)</f>
        <v>80215</v>
      </c>
      <c r="T14" s="46">
        <v>1.3823259569158501</v>
      </c>
      <c r="V14" s="193"/>
      <c r="W14" s="193"/>
    </row>
    <row r="15" spans="1:23" ht="15.75" customHeight="1">
      <c r="A15" s="39"/>
      <c r="B15" s="304" t="s">
        <v>151</v>
      </c>
      <c r="C15" s="305"/>
      <c r="D15" s="154"/>
      <c r="E15" s="194">
        <f>E14+E42</f>
        <v>7579</v>
      </c>
      <c r="F15" s="194">
        <f t="shared" ref="F15:Q15" si="2">F14+F42</f>
        <v>6772</v>
      </c>
      <c r="G15" s="194">
        <f t="shared" si="2"/>
        <v>10390</v>
      </c>
      <c r="H15" s="194">
        <f t="shared" si="2"/>
        <v>10343</v>
      </c>
      <c r="I15" s="194">
        <f t="shared" si="2"/>
        <v>10425</v>
      </c>
      <c r="J15" s="194">
        <f t="shared" si="2"/>
        <v>10364</v>
      </c>
      <c r="K15" s="194">
        <f t="shared" si="2"/>
        <v>10763</v>
      </c>
      <c r="L15" s="194">
        <f t="shared" si="2"/>
        <v>10100</v>
      </c>
      <c r="M15" s="194">
        <f t="shared" si="2"/>
        <v>9504</v>
      </c>
      <c r="N15" s="194">
        <f t="shared" si="2"/>
        <v>9125</v>
      </c>
      <c r="O15" s="194">
        <f t="shared" si="2"/>
        <v>8971</v>
      </c>
      <c r="P15" s="194">
        <f t="shared" si="2"/>
        <v>8665</v>
      </c>
      <c r="Q15" s="194">
        <f t="shared" si="2"/>
        <v>113001</v>
      </c>
      <c r="R15" s="157"/>
      <c r="S15" s="156">
        <f>S27+S38+S42</f>
        <v>81747</v>
      </c>
      <c r="T15" s="158">
        <f>E15/S15</f>
        <v>9.2712882429936264E-2</v>
      </c>
      <c r="V15" s="193"/>
      <c r="W15" s="193"/>
    </row>
    <row r="16" spans="1:23" ht="12" customHeight="1">
      <c r="A16" s="51"/>
      <c r="B16" s="51"/>
      <c r="C16" s="51"/>
      <c r="D16" s="52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50"/>
      <c r="S16" s="53"/>
      <c r="T16" s="53"/>
    </row>
    <row r="17" spans="1:22" ht="16.5">
      <c r="A17" s="295" t="s">
        <v>152</v>
      </c>
      <c r="B17" s="296"/>
      <c r="C17" s="297"/>
      <c r="D17" s="10"/>
      <c r="E17" s="236" t="s">
        <v>2</v>
      </c>
      <c r="F17" s="237" t="s">
        <v>128</v>
      </c>
      <c r="G17" s="237" t="s">
        <v>129</v>
      </c>
      <c r="H17" s="237" t="s">
        <v>130</v>
      </c>
      <c r="I17" s="237" t="s">
        <v>131</v>
      </c>
      <c r="J17" s="237" t="s">
        <v>132</v>
      </c>
      <c r="K17" s="237" t="s">
        <v>8</v>
      </c>
      <c r="L17" s="237" t="s">
        <v>153</v>
      </c>
      <c r="M17" s="237" t="s">
        <v>154</v>
      </c>
      <c r="N17" s="237" t="s">
        <v>155</v>
      </c>
      <c r="O17" s="237" t="s">
        <v>156</v>
      </c>
      <c r="P17" s="237" t="s">
        <v>157</v>
      </c>
      <c r="Q17" s="237" t="s">
        <v>158</v>
      </c>
      <c r="R17" s="14"/>
      <c r="S17" s="13" t="s">
        <v>93</v>
      </c>
      <c r="T17" s="13" t="s">
        <v>159</v>
      </c>
    </row>
    <row r="18" spans="1:22" ht="2.25" customHeight="1">
      <c r="A18" s="10"/>
      <c r="B18" s="10"/>
      <c r="C18" s="10"/>
      <c r="D18" s="10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50"/>
      <c r="S18" s="54"/>
      <c r="T18" s="54"/>
    </row>
    <row r="19" spans="1:22" ht="15.75" customHeight="1">
      <c r="A19" s="18" t="s">
        <v>160</v>
      </c>
      <c r="B19" s="222" t="s">
        <v>161</v>
      </c>
      <c r="C19" s="20" t="s">
        <v>162</v>
      </c>
      <c r="D19" s="10"/>
      <c r="E19" s="227">
        <v>922</v>
      </c>
      <c r="F19" s="228">
        <v>936</v>
      </c>
      <c r="G19" s="228">
        <v>874</v>
      </c>
      <c r="H19" s="228">
        <v>671</v>
      </c>
      <c r="I19" s="228">
        <v>728</v>
      </c>
      <c r="J19" s="228">
        <v>582</v>
      </c>
      <c r="K19" s="228">
        <v>753</v>
      </c>
      <c r="L19" s="228">
        <v>619</v>
      </c>
      <c r="M19" s="228">
        <v>643</v>
      </c>
      <c r="N19" s="228">
        <v>385</v>
      </c>
      <c r="O19" s="228">
        <v>522</v>
      </c>
      <c r="P19" s="228">
        <v>722</v>
      </c>
      <c r="Q19" s="228">
        <v>8357</v>
      </c>
      <c r="R19" s="23"/>
      <c r="S19" s="22">
        <v>5835</v>
      </c>
      <c r="T19" s="55">
        <v>1.4322193658954585</v>
      </c>
      <c r="V19" s="193"/>
    </row>
    <row r="20" spans="1:22" ht="15.75" customHeight="1">
      <c r="A20" s="25"/>
      <c r="B20" s="223"/>
      <c r="C20" s="27" t="s">
        <v>163</v>
      </c>
      <c r="D20" s="10"/>
      <c r="E20" s="229">
        <v>18</v>
      </c>
      <c r="F20" s="230">
        <v>19</v>
      </c>
      <c r="G20" s="230">
        <v>17</v>
      </c>
      <c r="H20" s="230">
        <v>5</v>
      </c>
      <c r="I20" s="230">
        <v>16</v>
      </c>
      <c r="J20" s="230">
        <v>9</v>
      </c>
      <c r="K20" s="230">
        <v>10</v>
      </c>
      <c r="L20" s="230">
        <v>7</v>
      </c>
      <c r="M20" s="230">
        <v>3</v>
      </c>
      <c r="N20" s="230">
        <v>6</v>
      </c>
      <c r="O20" s="230">
        <v>6</v>
      </c>
      <c r="P20" s="230">
        <v>6</v>
      </c>
      <c r="Q20" s="230">
        <v>122</v>
      </c>
      <c r="R20" s="23"/>
      <c r="S20" s="29">
        <v>1514</v>
      </c>
      <c r="T20" s="56">
        <v>8.0581241743725232E-2</v>
      </c>
      <c r="V20" s="193"/>
    </row>
    <row r="21" spans="1:22" ht="15.75" customHeight="1">
      <c r="A21" s="25"/>
      <c r="B21" s="223"/>
      <c r="C21" s="27" t="s">
        <v>164</v>
      </c>
      <c r="D21" s="10"/>
      <c r="E21" s="229">
        <v>11</v>
      </c>
      <c r="F21" s="230">
        <v>8</v>
      </c>
      <c r="G21" s="230">
        <v>6</v>
      </c>
      <c r="H21" s="230"/>
      <c r="I21" s="230"/>
      <c r="J21" s="230"/>
      <c r="K21" s="230"/>
      <c r="L21" s="230"/>
      <c r="M21" s="230"/>
      <c r="N21" s="230"/>
      <c r="O21" s="230"/>
      <c r="P21" s="230"/>
      <c r="Q21" s="230">
        <v>25</v>
      </c>
      <c r="R21" s="23"/>
      <c r="S21" s="29">
        <v>1410</v>
      </c>
      <c r="T21" s="56">
        <v>1.7730496453900711E-2</v>
      </c>
      <c r="V21" s="193"/>
    </row>
    <row r="22" spans="1:22" ht="15.75" customHeight="1">
      <c r="A22" s="25"/>
      <c r="B22" s="223"/>
      <c r="C22" s="27" t="s">
        <v>165</v>
      </c>
      <c r="D22" s="10"/>
      <c r="E22" s="229">
        <v>0</v>
      </c>
      <c r="F22" s="230">
        <v>0</v>
      </c>
      <c r="G22" s="230">
        <v>2073</v>
      </c>
      <c r="H22" s="230">
        <v>1470</v>
      </c>
      <c r="I22" s="230">
        <v>1163</v>
      </c>
      <c r="J22" s="230">
        <v>700</v>
      </c>
      <c r="K22" s="230">
        <v>910</v>
      </c>
      <c r="L22" s="230">
        <v>907</v>
      </c>
      <c r="M22" s="230">
        <v>657</v>
      </c>
      <c r="N22" s="230">
        <v>617</v>
      </c>
      <c r="O22" s="230">
        <v>895</v>
      </c>
      <c r="P22" s="230">
        <v>1223</v>
      </c>
      <c r="Q22" s="230">
        <v>10615</v>
      </c>
      <c r="R22" s="23"/>
      <c r="S22" s="29">
        <v>0</v>
      </c>
      <c r="T22" s="56"/>
      <c r="V22" s="193"/>
    </row>
    <row r="23" spans="1:22" ht="15.75" customHeight="1">
      <c r="A23" s="25"/>
      <c r="B23" s="225" t="s">
        <v>166</v>
      </c>
      <c r="C23" s="32" t="s">
        <v>167</v>
      </c>
      <c r="D23" s="10"/>
      <c r="E23" s="231">
        <v>1024</v>
      </c>
      <c r="F23" s="232">
        <v>896</v>
      </c>
      <c r="G23" s="232">
        <v>1028</v>
      </c>
      <c r="H23" s="233">
        <v>957</v>
      </c>
      <c r="I23" s="232">
        <v>1057</v>
      </c>
      <c r="J23" s="232">
        <v>857</v>
      </c>
      <c r="K23" s="232">
        <v>1091</v>
      </c>
      <c r="L23" s="232">
        <v>942</v>
      </c>
      <c r="M23" s="232">
        <v>1026</v>
      </c>
      <c r="N23" s="232">
        <v>473</v>
      </c>
      <c r="O23" s="232">
        <v>902</v>
      </c>
      <c r="P23" s="232">
        <v>657</v>
      </c>
      <c r="Q23" s="232">
        <v>10910</v>
      </c>
      <c r="R23" s="23"/>
      <c r="S23" s="34">
        <v>14054</v>
      </c>
      <c r="T23" s="57">
        <v>0.77629144727479726</v>
      </c>
      <c r="V23" s="193"/>
    </row>
    <row r="24" spans="1:22" ht="15.75" customHeight="1">
      <c r="A24" s="25"/>
      <c r="B24" s="223" t="s">
        <v>168</v>
      </c>
      <c r="C24" s="27" t="s">
        <v>169</v>
      </c>
      <c r="D24" s="10"/>
      <c r="E24" s="229">
        <v>107</v>
      </c>
      <c r="F24" s="230">
        <v>81</v>
      </c>
      <c r="G24" s="230">
        <v>76</v>
      </c>
      <c r="H24" s="230">
        <v>124</v>
      </c>
      <c r="I24" s="230">
        <v>138</v>
      </c>
      <c r="J24" s="230">
        <v>105</v>
      </c>
      <c r="K24" s="230">
        <v>101</v>
      </c>
      <c r="L24" s="230">
        <v>200</v>
      </c>
      <c r="M24" s="230">
        <v>168</v>
      </c>
      <c r="N24" s="230">
        <v>142</v>
      </c>
      <c r="O24" s="230">
        <v>137</v>
      </c>
      <c r="P24" s="230">
        <v>213</v>
      </c>
      <c r="Q24" s="230">
        <v>1592</v>
      </c>
      <c r="R24" s="23"/>
      <c r="S24" s="29">
        <v>1393</v>
      </c>
      <c r="T24" s="56">
        <v>1.1428571428571428</v>
      </c>
      <c r="V24" s="193"/>
    </row>
    <row r="25" spans="1:22" ht="15.75" customHeight="1">
      <c r="A25" s="25"/>
      <c r="B25" s="225" t="s">
        <v>170</v>
      </c>
      <c r="C25" s="36" t="s">
        <v>10</v>
      </c>
      <c r="D25" s="10"/>
      <c r="E25" s="231">
        <v>480</v>
      </c>
      <c r="F25" s="232">
        <v>309</v>
      </c>
      <c r="G25" s="232">
        <v>319</v>
      </c>
      <c r="H25" s="233">
        <v>339</v>
      </c>
      <c r="I25" s="232">
        <v>278</v>
      </c>
      <c r="J25" s="232">
        <v>288</v>
      </c>
      <c r="K25" s="232">
        <v>356</v>
      </c>
      <c r="L25" s="232">
        <v>476</v>
      </c>
      <c r="M25" s="232">
        <v>279</v>
      </c>
      <c r="N25" s="232">
        <v>245</v>
      </c>
      <c r="O25" s="232">
        <v>293</v>
      </c>
      <c r="P25" s="232">
        <v>383</v>
      </c>
      <c r="Q25" s="232">
        <v>4045</v>
      </c>
      <c r="R25" s="23"/>
      <c r="S25" s="34">
        <v>4664</v>
      </c>
      <c r="T25" s="57">
        <v>0.86728130360205835</v>
      </c>
      <c r="V25" s="193"/>
    </row>
    <row r="26" spans="1:22" ht="15.75" customHeight="1">
      <c r="A26" s="25"/>
      <c r="B26" s="226"/>
      <c r="C26" s="38" t="s">
        <v>9</v>
      </c>
      <c r="D26" s="10"/>
      <c r="E26" s="231">
        <v>295</v>
      </c>
      <c r="F26" s="232">
        <v>191</v>
      </c>
      <c r="G26" s="232">
        <v>284</v>
      </c>
      <c r="H26" s="233">
        <v>414</v>
      </c>
      <c r="I26" s="232">
        <v>135</v>
      </c>
      <c r="J26" s="232">
        <v>236</v>
      </c>
      <c r="K26" s="232">
        <v>285</v>
      </c>
      <c r="L26" s="232">
        <v>282</v>
      </c>
      <c r="M26" s="232">
        <v>224</v>
      </c>
      <c r="N26" s="232">
        <v>143</v>
      </c>
      <c r="O26" s="232">
        <v>198</v>
      </c>
      <c r="P26" s="232">
        <v>298</v>
      </c>
      <c r="Q26" s="232">
        <v>2985</v>
      </c>
      <c r="R26" s="23"/>
      <c r="S26" s="34">
        <v>3589</v>
      </c>
      <c r="T26" s="57">
        <v>0.83170799665645023</v>
      </c>
      <c r="V26" s="193"/>
    </row>
    <row r="27" spans="1:22" ht="15.75" customHeight="1">
      <c r="A27" s="39"/>
      <c r="B27" s="40" t="s">
        <v>158</v>
      </c>
      <c r="C27" s="41"/>
      <c r="D27" s="42"/>
      <c r="E27" s="234">
        <v>2857</v>
      </c>
      <c r="F27" s="239">
        <v>2440</v>
      </c>
      <c r="G27" s="239">
        <v>4677</v>
      </c>
      <c r="H27" s="239">
        <v>3980</v>
      </c>
      <c r="I27" s="239">
        <v>3515</v>
      </c>
      <c r="J27" s="239">
        <v>2777</v>
      </c>
      <c r="K27" s="239">
        <v>3506</v>
      </c>
      <c r="L27" s="239">
        <v>3433</v>
      </c>
      <c r="M27" s="239">
        <v>3000</v>
      </c>
      <c r="N27" s="239">
        <v>2011</v>
      </c>
      <c r="O27" s="239">
        <v>2953</v>
      </c>
      <c r="P27" s="239">
        <v>3502</v>
      </c>
      <c r="Q27" s="239">
        <v>38651</v>
      </c>
      <c r="R27" s="45"/>
      <c r="S27" s="44">
        <v>32459</v>
      </c>
      <c r="T27" s="58">
        <v>1.190763732708956</v>
      </c>
      <c r="V27" s="193"/>
    </row>
    <row r="28" spans="1:22" ht="12" customHeight="1">
      <c r="A28" s="42"/>
      <c r="B28" s="42"/>
      <c r="C28" s="42"/>
      <c r="D28" s="10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50"/>
      <c r="S28" s="54"/>
      <c r="T28" s="54"/>
    </row>
    <row r="29" spans="1:22" ht="16.5">
      <c r="A29" s="295" t="s">
        <v>171</v>
      </c>
      <c r="B29" s="296"/>
      <c r="C29" s="297"/>
      <c r="D29" s="10"/>
      <c r="E29" s="236" t="s">
        <v>2</v>
      </c>
      <c r="F29" s="237" t="s">
        <v>172</v>
      </c>
      <c r="G29" s="237" t="s">
        <v>173</v>
      </c>
      <c r="H29" s="237" t="s">
        <v>174</v>
      </c>
      <c r="I29" s="237" t="s">
        <v>175</v>
      </c>
      <c r="J29" s="237" t="s">
        <v>176</v>
      </c>
      <c r="K29" s="237" t="s">
        <v>8</v>
      </c>
      <c r="L29" s="237" t="s">
        <v>153</v>
      </c>
      <c r="M29" s="237" t="s">
        <v>154</v>
      </c>
      <c r="N29" s="237" t="s">
        <v>155</v>
      </c>
      <c r="O29" s="237" t="s">
        <v>156</v>
      </c>
      <c r="P29" s="237" t="s">
        <v>157</v>
      </c>
      <c r="Q29" s="237" t="s">
        <v>158</v>
      </c>
      <c r="R29" s="14"/>
      <c r="S29" s="13" t="s">
        <v>93</v>
      </c>
      <c r="T29" s="13" t="s">
        <v>159</v>
      </c>
    </row>
    <row r="30" spans="1:22" ht="2.25" customHeight="1">
      <c r="A30" s="10"/>
      <c r="B30" s="10"/>
      <c r="C30" s="10"/>
      <c r="D30" s="10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50"/>
      <c r="S30" s="54"/>
      <c r="T30" s="54"/>
    </row>
    <row r="31" spans="1:22" ht="15.75" customHeight="1">
      <c r="A31" s="18" t="s">
        <v>160</v>
      </c>
      <c r="B31" s="222" t="s">
        <v>161</v>
      </c>
      <c r="C31" s="20" t="s">
        <v>162</v>
      </c>
      <c r="D31" s="10"/>
      <c r="E31" s="227">
        <v>367</v>
      </c>
      <c r="F31" s="228">
        <v>147</v>
      </c>
      <c r="G31" s="228">
        <v>530</v>
      </c>
      <c r="H31" s="228">
        <v>446</v>
      </c>
      <c r="I31" s="228">
        <v>482</v>
      </c>
      <c r="J31" s="228">
        <v>475</v>
      </c>
      <c r="K31" s="228">
        <v>635</v>
      </c>
      <c r="L31" s="228">
        <v>674</v>
      </c>
      <c r="M31" s="228">
        <v>482</v>
      </c>
      <c r="N31" s="228">
        <v>603</v>
      </c>
      <c r="O31" s="228">
        <v>890</v>
      </c>
      <c r="P31" s="228">
        <v>432</v>
      </c>
      <c r="Q31" s="228">
        <v>6163</v>
      </c>
      <c r="R31" s="23"/>
      <c r="S31" s="22">
        <v>5014</v>
      </c>
      <c r="T31" s="55">
        <v>1.2291583566015158</v>
      </c>
      <c r="V31" s="193"/>
    </row>
    <row r="32" spans="1:22" ht="15.75" customHeight="1">
      <c r="A32" s="25"/>
      <c r="B32" s="223"/>
      <c r="C32" s="27" t="s">
        <v>163</v>
      </c>
      <c r="D32" s="10"/>
      <c r="E32" s="229">
        <v>1067</v>
      </c>
      <c r="F32" s="230">
        <v>833</v>
      </c>
      <c r="G32" s="230">
        <v>1461</v>
      </c>
      <c r="H32" s="230">
        <v>1550</v>
      </c>
      <c r="I32" s="230">
        <v>1786</v>
      </c>
      <c r="J32" s="230">
        <v>1756</v>
      </c>
      <c r="K32" s="230">
        <v>1750</v>
      </c>
      <c r="L32" s="230">
        <v>1363</v>
      </c>
      <c r="M32" s="230">
        <v>1321</v>
      </c>
      <c r="N32" s="230">
        <v>1715</v>
      </c>
      <c r="O32" s="230">
        <v>1776</v>
      </c>
      <c r="P32" s="230">
        <v>1554</v>
      </c>
      <c r="Q32" s="230">
        <v>17932</v>
      </c>
      <c r="R32" s="23"/>
      <c r="S32" s="29">
        <v>17795</v>
      </c>
      <c r="T32" s="56">
        <v>1.0076987917954481</v>
      </c>
      <c r="V32" s="193"/>
    </row>
    <row r="33" spans="1:22" ht="15.75" customHeight="1">
      <c r="A33" s="25"/>
      <c r="B33" s="223"/>
      <c r="C33" s="27" t="s">
        <v>164</v>
      </c>
      <c r="D33" s="10"/>
      <c r="E33" s="229">
        <v>548</v>
      </c>
      <c r="F33" s="230">
        <v>480</v>
      </c>
      <c r="G33" s="230">
        <v>322</v>
      </c>
      <c r="H33" s="230">
        <v>353</v>
      </c>
      <c r="I33" s="230">
        <v>255</v>
      </c>
      <c r="J33" s="230">
        <v>236</v>
      </c>
      <c r="K33" s="230">
        <v>342</v>
      </c>
      <c r="L33" s="230">
        <v>522</v>
      </c>
      <c r="M33" s="230">
        <v>597</v>
      </c>
      <c r="N33" s="230">
        <v>437</v>
      </c>
      <c r="O33" s="230">
        <v>605</v>
      </c>
      <c r="P33" s="230">
        <v>526</v>
      </c>
      <c r="Q33" s="230">
        <v>5223</v>
      </c>
      <c r="R33" s="23"/>
      <c r="S33" s="29">
        <v>6158</v>
      </c>
      <c r="T33" s="56">
        <v>0.84816498863267298</v>
      </c>
      <c r="V33" s="193"/>
    </row>
    <row r="34" spans="1:22" ht="15.75" customHeight="1">
      <c r="A34" s="25"/>
      <c r="B34" s="223"/>
      <c r="C34" s="27" t="s">
        <v>165</v>
      </c>
      <c r="D34" s="10"/>
      <c r="E34" s="229">
        <v>1802</v>
      </c>
      <c r="F34" s="230">
        <v>1587</v>
      </c>
      <c r="G34" s="230">
        <v>1693</v>
      </c>
      <c r="H34" s="230">
        <v>2627</v>
      </c>
      <c r="I34" s="230">
        <v>2799</v>
      </c>
      <c r="J34" s="230">
        <v>3574</v>
      </c>
      <c r="K34" s="230">
        <v>3020</v>
      </c>
      <c r="L34" s="230">
        <v>3174</v>
      </c>
      <c r="M34" s="230">
        <v>3343</v>
      </c>
      <c r="N34" s="230">
        <v>3163</v>
      </c>
      <c r="O34" s="230">
        <v>1472</v>
      </c>
      <c r="P34" s="230">
        <v>1743</v>
      </c>
      <c r="Q34" s="230">
        <v>29997</v>
      </c>
      <c r="R34" s="23"/>
      <c r="S34" s="29">
        <v>4582</v>
      </c>
      <c r="T34" s="56">
        <v>6.5467044958533389</v>
      </c>
      <c r="V34" s="193"/>
    </row>
    <row r="35" spans="1:22" ht="15.75" customHeight="1">
      <c r="A35" s="25"/>
      <c r="B35" s="225" t="s">
        <v>166</v>
      </c>
      <c r="C35" s="32" t="s">
        <v>167</v>
      </c>
      <c r="D35" s="10"/>
      <c r="E35" s="231">
        <v>815</v>
      </c>
      <c r="F35" s="232">
        <v>1068</v>
      </c>
      <c r="G35" s="232">
        <v>1254</v>
      </c>
      <c r="H35" s="233">
        <v>1143</v>
      </c>
      <c r="I35" s="232">
        <v>1129</v>
      </c>
      <c r="J35" s="232">
        <v>1020</v>
      </c>
      <c r="K35" s="232">
        <v>1095</v>
      </c>
      <c r="L35" s="232">
        <v>703</v>
      </c>
      <c r="M35" s="232">
        <v>562</v>
      </c>
      <c r="N35" s="232">
        <v>1097</v>
      </c>
      <c r="O35" s="232">
        <v>1078</v>
      </c>
      <c r="P35" s="232">
        <v>811</v>
      </c>
      <c r="Q35" s="232">
        <v>11775</v>
      </c>
      <c r="R35" s="23"/>
      <c r="S35" s="34">
        <v>11089</v>
      </c>
      <c r="T35" s="57">
        <v>1.0618631075840923</v>
      </c>
      <c r="V35" s="193"/>
    </row>
    <row r="36" spans="1:22" ht="15.75" customHeight="1">
      <c r="A36" s="25"/>
      <c r="B36" s="223" t="s">
        <v>168</v>
      </c>
      <c r="C36" s="27" t="s">
        <v>169</v>
      </c>
      <c r="D36" s="10"/>
      <c r="E36" s="229">
        <v>120</v>
      </c>
      <c r="F36" s="230">
        <v>125</v>
      </c>
      <c r="G36" s="230">
        <v>240</v>
      </c>
      <c r="H36" s="230">
        <v>212</v>
      </c>
      <c r="I36" s="230">
        <v>187</v>
      </c>
      <c r="J36" s="230">
        <v>442</v>
      </c>
      <c r="K36" s="230">
        <v>415</v>
      </c>
      <c r="L36" s="230">
        <v>171</v>
      </c>
      <c r="M36" s="230">
        <v>198</v>
      </c>
      <c r="N36" s="230">
        <v>82</v>
      </c>
      <c r="O36" s="230">
        <v>165</v>
      </c>
      <c r="P36" s="230">
        <v>96</v>
      </c>
      <c r="Q36" s="230">
        <v>2453</v>
      </c>
      <c r="R36" s="23"/>
      <c r="S36" s="29">
        <v>3065</v>
      </c>
      <c r="T36" s="56">
        <v>0.80032626427406195</v>
      </c>
      <c r="V36" s="193"/>
    </row>
    <row r="37" spans="1:22" ht="15.75" customHeight="1">
      <c r="A37" s="25"/>
      <c r="B37" s="225" t="s">
        <v>170</v>
      </c>
      <c r="C37" s="36" t="s">
        <v>10</v>
      </c>
      <c r="D37" s="10"/>
      <c r="E37" s="231">
        <v>3</v>
      </c>
      <c r="F37" s="232">
        <v>2</v>
      </c>
      <c r="G37" s="232">
        <v>3</v>
      </c>
      <c r="H37" s="233">
        <v>2</v>
      </c>
      <c r="I37" s="232">
        <v>2</v>
      </c>
      <c r="J37" s="232">
        <v>24</v>
      </c>
      <c r="K37" s="232"/>
      <c r="L37" s="232"/>
      <c r="M37" s="232">
        <v>1</v>
      </c>
      <c r="N37" s="232">
        <v>17</v>
      </c>
      <c r="O37" s="232">
        <v>32</v>
      </c>
      <c r="P37" s="232">
        <v>1</v>
      </c>
      <c r="Q37" s="232">
        <v>87</v>
      </c>
      <c r="R37" s="23"/>
      <c r="S37" s="34">
        <v>53</v>
      </c>
      <c r="T37" s="57">
        <v>1.6415094339622642</v>
      </c>
      <c r="V37" s="193"/>
    </row>
    <row r="38" spans="1:22" ht="15.75" customHeight="1">
      <c r="A38" s="39"/>
      <c r="B38" s="40" t="s">
        <v>158</v>
      </c>
      <c r="C38" s="41"/>
      <c r="D38" s="42"/>
      <c r="E38" s="234">
        <v>4722</v>
      </c>
      <c r="F38" s="239">
        <v>4242</v>
      </c>
      <c r="G38" s="239">
        <v>5503</v>
      </c>
      <c r="H38" s="239">
        <v>6333</v>
      </c>
      <c r="I38" s="239">
        <v>6640</v>
      </c>
      <c r="J38" s="239">
        <v>7527</v>
      </c>
      <c r="K38" s="239">
        <v>7257</v>
      </c>
      <c r="L38" s="239">
        <v>6607</v>
      </c>
      <c r="M38" s="239">
        <v>6504</v>
      </c>
      <c r="N38" s="239">
        <v>7114</v>
      </c>
      <c r="O38" s="239">
        <v>6018</v>
      </c>
      <c r="P38" s="239">
        <v>5163</v>
      </c>
      <c r="Q38" s="239">
        <v>73630</v>
      </c>
      <c r="R38" s="45"/>
      <c r="S38" s="44">
        <v>47756</v>
      </c>
      <c r="T38" s="58">
        <v>1.5417957952927381</v>
      </c>
      <c r="V38" s="193"/>
    </row>
    <row r="39" spans="1:22" ht="2.25" customHeight="1">
      <c r="A39" s="42"/>
      <c r="B39" s="42"/>
      <c r="C39" s="42"/>
      <c r="D39" s="10"/>
      <c r="E39" s="240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1"/>
      <c r="Q39" s="240">
        <v>0</v>
      </c>
      <c r="R39" s="60"/>
      <c r="T39" s="241"/>
      <c r="V39" s="193"/>
    </row>
    <row r="40" spans="1:22" ht="15.75" customHeight="1">
      <c r="A40" s="18" t="s">
        <v>177</v>
      </c>
      <c r="B40" s="224" t="s">
        <v>161</v>
      </c>
      <c r="C40" s="62" t="s">
        <v>0</v>
      </c>
      <c r="D40" s="63"/>
      <c r="E40" s="242"/>
      <c r="F40" s="243"/>
      <c r="G40" s="243"/>
      <c r="H40" s="243"/>
      <c r="I40" s="243">
        <v>120</v>
      </c>
      <c r="J40" s="243">
        <v>60</v>
      </c>
      <c r="K40" s="243"/>
      <c r="L40" s="244">
        <v>60</v>
      </c>
      <c r="M40" s="243"/>
      <c r="N40" s="243"/>
      <c r="O40" s="243"/>
      <c r="P40" s="243"/>
      <c r="Q40" s="243">
        <v>240</v>
      </c>
      <c r="R40" s="23"/>
      <c r="S40" s="65">
        <v>270</v>
      </c>
      <c r="T40" s="67">
        <v>0.88888888888888884</v>
      </c>
      <c r="V40" s="193"/>
    </row>
    <row r="41" spans="1:22" ht="15.75" customHeight="1">
      <c r="A41" s="25"/>
      <c r="B41" s="225"/>
      <c r="C41" s="32" t="s">
        <v>1</v>
      </c>
      <c r="D41" s="10"/>
      <c r="E41" s="231"/>
      <c r="F41" s="232">
        <v>90</v>
      </c>
      <c r="G41" s="232">
        <v>210</v>
      </c>
      <c r="H41" s="233">
        <v>30</v>
      </c>
      <c r="I41" s="232">
        <v>150</v>
      </c>
      <c r="J41" s="232"/>
      <c r="K41" s="232"/>
      <c r="L41" s="245"/>
      <c r="M41" s="232"/>
      <c r="N41" s="232"/>
      <c r="O41" s="232"/>
      <c r="P41" s="232"/>
      <c r="Q41" s="232">
        <v>480</v>
      </c>
      <c r="R41" s="23"/>
      <c r="S41" s="23">
        <v>1262</v>
      </c>
      <c r="T41" s="57">
        <v>0.38034865293185421</v>
      </c>
      <c r="V41" s="193"/>
    </row>
    <row r="42" spans="1:22" ht="15.75" customHeight="1">
      <c r="A42" s="39"/>
      <c r="B42" s="40" t="s">
        <v>158</v>
      </c>
      <c r="C42" s="41"/>
      <c r="D42" s="42"/>
      <c r="E42" s="234">
        <v>0</v>
      </c>
      <c r="F42" s="239">
        <v>90</v>
      </c>
      <c r="G42" s="239">
        <v>210</v>
      </c>
      <c r="H42" s="239">
        <v>30</v>
      </c>
      <c r="I42" s="239">
        <v>270</v>
      </c>
      <c r="J42" s="239">
        <v>60</v>
      </c>
      <c r="K42" s="239">
        <v>0</v>
      </c>
      <c r="L42" s="239">
        <v>60</v>
      </c>
      <c r="M42" s="239">
        <v>0</v>
      </c>
      <c r="N42" s="239">
        <v>0</v>
      </c>
      <c r="O42" s="239">
        <v>0</v>
      </c>
      <c r="P42" s="239">
        <v>0</v>
      </c>
      <c r="Q42" s="239">
        <v>720</v>
      </c>
      <c r="R42" s="45"/>
      <c r="S42" s="44">
        <v>1532</v>
      </c>
      <c r="T42" s="58">
        <v>0.4699738903394256</v>
      </c>
      <c r="V42" s="193"/>
    </row>
    <row r="43" spans="1:22" ht="15.75" customHeight="1">
      <c r="A43" s="147" t="s">
        <v>178</v>
      </c>
      <c r="B43" s="148"/>
      <c r="C43" s="149"/>
      <c r="D43" s="42"/>
      <c r="E43" s="246">
        <v>4722</v>
      </c>
      <c r="F43" s="247">
        <v>4332</v>
      </c>
      <c r="G43" s="247">
        <v>5713</v>
      </c>
      <c r="H43" s="247">
        <v>6363</v>
      </c>
      <c r="I43" s="247">
        <v>6910</v>
      </c>
      <c r="J43" s="247">
        <v>7587</v>
      </c>
      <c r="K43" s="247">
        <v>7257</v>
      </c>
      <c r="L43" s="247">
        <v>6667</v>
      </c>
      <c r="M43" s="247">
        <v>6504</v>
      </c>
      <c r="N43" s="247">
        <v>7114</v>
      </c>
      <c r="O43" s="247">
        <v>6018</v>
      </c>
      <c r="P43" s="247">
        <v>5163</v>
      </c>
      <c r="Q43" s="247">
        <v>74350</v>
      </c>
      <c r="R43" s="45"/>
      <c r="S43" s="70">
        <v>49288</v>
      </c>
      <c r="T43" s="71">
        <v>1.5084807661093977</v>
      </c>
      <c r="V43" s="193"/>
    </row>
    <row r="44" spans="1:22" ht="15.75" customHeight="1">
      <c r="A44" s="150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="90" zoomScaleNormal="90" workbookViewId="0">
      <selection activeCell="I17" sqref="I17"/>
    </sheetView>
  </sheetViews>
  <sheetFormatPr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6" customWidth="1"/>
    <col min="17" max="17" width="8.125" style="256" customWidth="1"/>
    <col min="18" max="18" width="0.375" style="280" customWidth="1"/>
    <col min="19" max="19" width="8.125" style="256" customWidth="1"/>
    <col min="20" max="20" width="7.875" style="256" customWidth="1"/>
    <col min="21" max="16384" width="9" style="6"/>
  </cols>
  <sheetData>
    <row r="1" spans="1:20" s="5" customFormat="1" ht="30.75" customHeight="1" thickBot="1">
      <c r="A1" s="4" t="s">
        <v>95</v>
      </c>
      <c r="B1" s="4"/>
      <c r="C1" s="4"/>
      <c r="D1" s="4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20.25" customHeight="1">
      <c r="Q2" s="257"/>
      <c r="R2" s="258"/>
      <c r="S2" s="257"/>
      <c r="T2" s="257" t="s">
        <v>85</v>
      </c>
    </row>
    <row r="3" spans="1:20" ht="20.25" customHeight="1">
      <c r="E3" s="310" t="s">
        <v>94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2"/>
      <c r="R3" s="259"/>
      <c r="S3" s="308" t="s">
        <v>49</v>
      </c>
      <c r="T3" s="309"/>
    </row>
    <row r="4" spans="1:20" ht="16.5">
      <c r="A4" s="295" t="s">
        <v>179</v>
      </c>
      <c r="B4" s="296"/>
      <c r="C4" s="297"/>
      <c r="D4" s="10"/>
      <c r="E4" s="236" t="s">
        <v>2</v>
      </c>
      <c r="F4" s="260" t="s">
        <v>172</v>
      </c>
      <c r="G4" s="260" t="s">
        <v>173</v>
      </c>
      <c r="H4" s="260" t="s">
        <v>174</v>
      </c>
      <c r="I4" s="260" t="s">
        <v>175</v>
      </c>
      <c r="J4" s="260" t="s">
        <v>176</v>
      </c>
      <c r="K4" s="260" t="s">
        <v>180</v>
      </c>
      <c r="L4" s="260" t="s">
        <v>181</v>
      </c>
      <c r="M4" s="260" t="s">
        <v>182</v>
      </c>
      <c r="N4" s="260" t="s">
        <v>183</v>
      </c>
      <c r="O4" s="260" t="s">
        <v>184</v>
      </c>
      <c r="P4" s="260" t="s">
        <v>185</v>
      </c>
      <c r="Q4" s="237" t="s">
        <v>186</v>
      </c>
      <c r="R4" s="261"/>
      <c r="S4" s="237" t="s">
        <v>187</v>
      </c>
      <c r="T4" s="237" t="s">
        <v>188</v>
      </c>
    </row>
    <row r="5" spans="1:20" ht="2.25" customHeight="1">
      <c r="A5" s="10"/>
      <c r="B5" s="10"/>
      <c r="C5" s="10"/>
      <c r="D5" s="10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3"/>
      <c r="Q5" s="264"/>
      <c r="R5" s="265"/>
      <c r="S5" s="264"/>
      <c r="T5" s="264"/>
    </row>
    <row r="6" spans="1:20" ht="15.75" customHeight="1">
      <c r="A6" s="18" t="s">
        <v>186</v>
      </c>
      <c r="B6" s="222" t="s">
        <v>189</v>
      </c>
      <c r="C6" s="20" t="s">
        <v>190</v>
      </c>
      <c r="D6" s="10"/>
      <c r="E6" s="227">
        <v>487</v>
      </c>
      <c r="F6" s="228">
        <v>556</v>
      </c>
      <c r="G6" s="228">
        <v>564</v>
      </c>
      <c r="H6" s="228">
        <v>842</v>
      </c>
      <c r="I6" s="228">
        <v>794</v>
      </c>
      <c r="J6" s="228">
        <v>881</v>
      </c>
      <c r="K6" s="228">
        <v>1195</v>
      </c>
      <c r="L6" s="228">
        <v>903</v>
      </c>
      <c r="M6" s="228">
        <v>965</v>
      </c>
      <c r="N6" s="228">
        <v>1203</v>
      </c>
      <c r="O6" s="228">
        <v>1316</v>
      </c>
      <c r="P6" s="228">
        <v>1413</v>
      </c>
      <c r="Q6" s="228">
        <v>11119</v>
      </c>
      <c r="R6" s="233"/>
      <c r="S6" s="228">
        <v>4181</v>
      </c>
      <c r="T6" s="266">
        <v>2.6594116240133938</v>
      </c>
    </row>
    <row r="7" spans="1:20" ht="15.75" customHeight="1">
      <c r="A7" s="25"/>
      <c r="B7" s="223"/>
      <c r="C7" s="27" t="s">
        <v>191</v>
      </c>
      <c r="D7" s="10"/>
      <c r="E7" s="229">
        <v>1027</v>
      </c>
      <c r="F7" s="230">
        <v>896</v>
      </c>
      <c r="G7" s="230">
        <v>1192</v>
      </c>
      <c r="H7" s="230">
        <v>1959</v>
      </c>
      <c r="I7" s="230">
        <v>2179</v>
      </c>
      <c r="J7" s="230">
        <v>2295</v>
      </c>
      <c r="K7" s="230">
        <v>1821</v>
      </c>
      <c r="L7" s="230">
        <v>2199</v>
      </c>
      <c r="M7" s="230">
        <v>1743</v>
      </c>
      <c r="N7" s="230">
        <v>1911</v>
      </c>
      <c r="O7" s="230">
        <v>1954</v>
      </c>
      <c r="P7" s="230">
        <v>1395</v>
      </c>
      <c r="Q7" s="230">
        <v>20571</v>
      </c>
      <c r="R7" s="233"/>
      <c r="S7" s="230">
        <v>6032</v>
      </c>
      <c r="T7" s="267">
        <v>3.4103116710875332</v>
      </c>
    </row>
    <row r="8" spans="1:20" ht="15.75" customHeight="1">
      <c r="A8" s="25"/>
      <c r="B8" s="223"/>
      <c r="C8" s="27" t="s">
        <v>192</v>
      </c>
      <c r="D8" s="10"/>
      <c r="E8" s="229">
        <v>856</v>
      </c>
      <c r="F8" s="230">
        <v>677</v>
      </c>
      <c r="G8" s="230">
        <v>670</v>
      </c>
      <c r="H8" s="230">
        <v>1032</v>
      </c>
      <c r="I8" s="230">
        <v>848</v>
      </c>
      <c r="J8" s="230">
        <v>510</v>
      </c>
      <c r="K8" s="230">
        <v>916</v>
      </c>
      <c r="L8" s="230">
        <v>482</v>
      </c>
      <c r="M8" s="230">
        <v>364</v>
      </c>
      <c r="N8" s="230">
        <v>356</v>
      </c>
      <c r="O8" s="230">
        <v>256</v>
      </c>
      <c r="P8" s="230">
        <v>601</v>
      </c>
      <c r="Q8" s="230">
        <v>7568</v>
      </c>
      <c r="R8" s="233"/>
      <c r="S8" s="230">
        <v>4926</v>
      </c>
      <c r="T8" s="267">
        <v>1.5363377994315874</v>
      </c>
    </row>
    <row r="9" spans="1:20" ht="15.75" customHeight="1">
      <c r="A9" s="25"/>
      <c r="B9" s="223"/>
      <c r="C9" s="27" t="s">
        <v>87</v>
      </c>
      <c r="D9" s="10"/>
      <c r="E9" s="229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28</v>
      </c>
      <c r="L9" s="230">
        <v>14</v>
      </c>
      <c r="M9" s="230">
        <v>966</v>
      </c>
      <c r="N9" s="230">
        <v>604</v>
      </c>
      <c r="O9" s="230">
        <v>1003</v>
      </c>
      <c r="P9" s="230">
        <v>1967</v>
      </c>
      <c r="Q9" s="230">
        <v>4582</v>
      </c>
      <c r="R9" s="233"/>
      <c r="S9" s="230">
        <v>0</v>
      </c>
      <c r="T9" s="267"/>
    </row>
    <row r="10" spans="1:20" ht="15.75" customHeight="1">
      <c r="A10" s="25"/>
      <c r="B10" s="225" t="s">
        <v>193</v>
      </c>
      <c r="C10" s="32" t="s">
        <v>92</v>
      </c>
      <c r="D10" s="10"/>
      <c r="E10" s="231">
        <v>1584</v>
      </c>
      <c r="F10" s="232">
        <v>1788</v>
      </c>
      <c r="G10" s="232">
        <v>2305</v>
      </c>
      <c r="H10" s="232">
        <v>2112</v>
      </c>
      <c r="I10" s="232">
        <v>2035</v>
      </c>
      <c r="J10" s="232">
        <v>2669</v>
      </c>
      <c r="K10" s="232">
        <v>2096</v>
      </c>
      <c r="L10" s="232">
        <v>1963</v>
      </c>
      <c r="M10" s="232">
        <v>1929</v>
      </c>
      <c r="N10" s="232">
        <v>2250</v>
      </c>
      <c r="O10" s="232">
        <v>2126</v>
      </c>
      <c r="P10" s="232">
        <v>2286</v>
      </c>
      <c r="Q10" s="232">
        <v>25143</v>
      </c>
      <c r="R10" s="233"/>
      <c r="S10" s="232">
        <v>12002</v>
      </c>
      <c r="T10" s="268">
        <v>2.094900849858357</v>
      </c>
    </row>
    <row r="11" spans="1:20" ht="15.75" customHeight="1">
      <c r="A11" s="25"/>
      <c r="B11" s="223" t="s">
        <v>194</v>
      </c>
      <c r="C11" s="27" t="s">
        <v>195</v>
      </c>
      <c r="D11" s="10"/>
      <c r="E11" s="229">
        <v>153</v>
      </c>
      <c r="F11" s="230">
        <v>241</v>
      </c>
      <c r="G11" s="230">
        <v>326</v>
      </c>
      <c r="H11" s="230">
        <v>389</v>
      </c>
      <c r="I11" s="230">
        <v>466</v>
      </c>
      <c r="J11" s="230">
        <v>396</v>
      </c>
      <c r="K11" s="230">
        <v>566</v>
      </c>
      <c r="L11" s="230">
        <v>381</v>
      </c>
      <c r="M11" s="230">
        <v>393</v>
      </c>
      <c r="N11" s="230">
        <v>325</v>
      </c>
      <c r="O11" s="230">
        <v>306</v>
      </c>
      <c r="P11" s="230">
        <v>516</v>
      </c>
      <c r="Q11" s="230">
        <v>4458</v>
      </c>
      <c r="R11" s="233"/>
      <c r="S11" s="230">
        <v>2655</v>
      </c>
      <c r="T11" s="267">
        <v>1.6790960451977401</v>
      </c>
    </row>
    <row r="12" spans="1:20" ht="15.75" customHeight="1">
      <c r="A12" s="25"/>
      <c r="B12" s="225" t="s">
        <v>196</v>
      </c>
      <c r="C12" s="32" t="s">
        <v>197</v>
      </c>
      <c r="D12" s="10"/>
      <c r="E12" s="231">
        <v>294</v>
      </c>
      <c r="F12" s="232">
        <v>317</v>
      </c>
      <c r="G12" s="232">
        <v>402</v>
      </c>
      <c r="H12" s="232">
        <v>400</v>
      </c>
      <c r="I12" s="232">
        <v>388</v>
      </c>
      <c r="J12" s="232">
        <v>400</v>
      </c>
      <c r="K12" s="232">
        <v>431</v>
      </c>
      <c r="L12" s="232">
        <v>341</v>
      </c>
      <c r="M12" s="232">
        <v>324</v>
      </c>
      <c r="N12" s="232">
        <v>458</v>
      </c>
      <c r="O12" s="232">
        <v>420</v>
      </c>
      <c r="P12" s="232">
        <v>542</v>
      </c>
      <c r="Q12" s="232">
        <v>4717</v>
      </c>
      <c r="R12" s="233"/>
      <c r="S12" s="232">
        <v>2817</v>
      </c>
      <c r="T12" s="268">
        <v>1.6744763933262337</v>
      </c>
    </row>
    <row r="13" spans="1:20" ht="15.75" customHeight="1">
      <c r="A13" s="25"/>
      <c r="B13" s="226"/>
      <c r="C13" s="248" t="s">
        <v>198</v>
      </c>
      <c r="D13" s="10"/>
      <c r="E13" s="231">
        <v>200</v>
      </c>
      <c r="F13" s="232">
        <v>215</v>
      </c>
      <c r="G13" s="232">
        <v>265</v>
      </c>
      <c r="H13" s="232">
        <v>313</v>
      </c>
      <c r="I13" s="232">
        <v>318</v>
      </c>
      <c r="J13" s="232">
        <v>271</v>
      </c>
      <c r="K13" s="232">
        <v>316</v>
      </c>
      <c r="L13" s="232">
        <v>251</v>
      </c>
      <c r="M13" s="232">
        <v>231</v>
      </c>
      <c r="N13" s="232">
        <v>338</v>
      </c>
      <c r="O13" s="232">
        <v>389</v>
      </c>
      <c r="P13" s="232">
        <v>482</v>
      </c>
      <c r="Q13" s="232">
        <v>3589</v>
      </c>
      <c r="R13" s="233"/>
      <c r="S13" s="232">
        <v>2683</v>
      </c>
      <c r="T13" s="268">
        <v>1.3376816995900112</v>
      </c>
    </row>
    <row r="14" spans="1:20" ht="15.75" customHeight="1">
      <c r="A14" s="39"/>
      <c r="B14" s="40" t="s">
        <v>186</v>
      </c>
      <c r="C14" s="41"/>
      <c r="D14" s="42"/>
      <c r="E14" s="234">
        <v>4601</v>
      </c>
      <c r="F14" s="239">
        <v>4690</v>
      </c>
      <c r="G14" s="239">
        <v>5724</v>
      </c>
      <c r="H14" s="239">
        <v>7047</v>
      </c>
      <c r="I14" s="239">
        <v>7028</v>
      </c>
      <c r="J14" s="239">
        <v>7422</v>
      </c>
      <c r="K14" s="239">
        <v>7369</v>
      </c>
      <c r="L14" s="239">
        <v>6534</v>
      </c>
      <c r="M14" s="239">
        <v>6915</v>
      </c>
      <c r="N14" s="239">
        <v>7445</v>
      </c>
      <c r="O14" s="239">
        <v>7770</v>
      </c>
      <c r="P14" s="239">
        <v>9202</v>
      </c>
      <c r="Q14" s="239">
        <v>81747</v>
      </c>
      <c r="R14" s="269"/>
      <c r="S14" s="239">
        <v>35296</v>
      </c>
      <c r="T14" s="270">
        <v>2.3160414777878513</v>
      </c>
    </row>
    <row r="15" spans="1:20" ht="12" customHeight="1">
      <c r="A15" s="47"/>
      <c r="B15" s="47"/>
      <c r="C15" s="47"/>
      <c r="D15" s="48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2"/>
      <c r="S15" s="271"/>
      <c r="T15" s="271"/>
    </row>
    <row r="16" spans="1:20" ht="12" customHeight="1">
      <c r="A16" s="51"/>
      <c r="B16" s="51"/>
      <c r="C16" s="51"/>
      <c r="D16" s="52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72"/>
      <c r="S16" s="235"/>
      <c r="T16" s="235"/>
    </row>
    <row r="17" spans="1:20" ht="16.5">
      <c r="A17" s="295" t="s">
        <v>199</v>
      </c>
      <c r="B17" s="296"/>
      <c r="C17" s="297"/>
      <c r="D17" s="10"/>
      <c r="E17" s="236" t="s">
        <v>2</v>
      </c>
      <c r="F17" s="260" t="s">
        <v>172</v>
      </c>
      <c r="G17" s="260" t="s">
        <v>173</v>
      </c>
      <c r="H17" s="260" t="s">
        <v>174</v>
      </c>
      <c r="I17" s="260" t="s">
        <v>175</v>
      </c>
      <c r="J17" s="260" t="s">
        <v>176</v>
      </c>
      <c r="K17" s="260" t="s">
        <v>180</v>
      </c>
      <c r="L17" s="260" t="s">
        <v>181</v>
      </c>
      <c r="M17" s="260" t="s">
        <v>182</v>
      </c>
      <c r="N17" s="260" t="s">
        <v>183</v>
      </c>
      <c r="O17" s="260" t="s">
        <v>184</v>
      </c>
      <c r="P17" s="260" t="s">
        <v>185</v>
      </c>
      <c r="Q17" s="237" t="s">
        <v>186</v>
      </c>
      <c r="R17" s="261"/>
      <c r="S17" s="237" t="s">
        <v>187</v>
      </c>
      <c r="T17" s="237" t="s">
        <v>188</v>
      </c>
    </row>
    <row r="18" spans="1:20" ht="2.25" customHeight="1">
      <c r="A18" s="10"/>
      <c r="B18" s="10"/>
      <c r="C18" s="10"/>
      <c r="D18" s="10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72"/>
      <c r="S18" s="238"/>
      <c r="T18" s="238"/>
    </row>
    <row r="19" spans="1:20" ht="15.75" customHeight="1">
      <c r="A19" s="18" t="s">
        <v>200</v>
      </c>
      <c r="B19" s="222" t="s">
        <v>189</v>
      </c>
      <c r="C19" s="20" t="s">
        <v>190</v>
      </c>
      <c r="D19" s="10"/>
      <c r="E19" s="227">
        <v>212</v>
      </c>
      <c r="F19" s="228">
        <v>222</v>
      </c>
      <c r="G19" s="228">
        <v>289</v>
      </c>
      <c r="H19" s="228">
        <v>360</v>
      </c>
      <c r="I19" s="228">
        <v>264</v>
      </c>
      <c r="J19" s="228">
        <v>353</v>
      </c>
      <c r="K19" s="228">
        <v>270</v>
      </c>
      <c r="L19" s="228">
        <v>431</v>
      </c>
      <c r="M19" s="228">
        <v>608</v>
      </c>
      <c r="N19" s="228">
        <v>820</v>
      </c>
      <c r="O19" s="228">
        <v>951</v>
      </c>
      <c r="P19" s="228">
        <v>1055</v>
      </c>
      <c r="Q19" s="228">
        <v>5835</v>
      </c>
      <c r="R19" s="233"/>
      <c r="S19" s="228">
        <v>2637</v>
      </c>
      <c r="T19" s="273">
        <v>1.2127417519908987</v>
      </c>
    </row>
    <row r="20" spans="1:20" ht="15.75" customHeight="1">
      <c r="A20" s="25"/>
      <c r="B20" s="223"/>
      <c r="C20" s="27" t="s">
        <v>191</v>
      </c>
      <c r="D20" s="10"/>
      <c r="E20" s="229">
        <v>158</v>
      </c>
      <c r="F20" s="230">
        <v>155</v>
      </c>
      <c r="G20" s="230">
        <v>196</v>
      </c>
      <c r="H20" s="230">
        <v>183</v>
      </c>
      <c r="I20" s="230">
        <v>188</v>
      </c>
      <c r="J20" s="230">
        <v>170</v>
      </c>
      <c r="K20" s="230">
        <v>154</v>
      </c>
      <c r="L20" s="230">
        <v>89</v>
      </c>
      <c r="M20" s="230">
        <v>52</v>
      </c>
      <c r="N20" s="230">
        <v>53</v>
      </c>
      <c r="O20" s="230">
        <v>36</v>
      </c>
      <c r="P20" s="230">
        <v>80</v>
      </c>
      <c r="Q20" s="230">
        <v>1514</v>
      </c>
      <c r="R20" s="233"/>
      <c r="S20" s="230">
        <v>2695</v>
      </c>
      <c r="T20" s="274">
        <v>-0.4382189239332096</v>
      </c>
    </row>
    <row r="21" spans="1:20" ht="15.75" customHeight="1">
      <c r="A21" s="25"/>
      <c r="B21" s="223"/>
      <c r="C21" s="27" t="s">
        <v>192</v>
      </c>
      <c r="D21" s="10"/>
      <c r="E21" s="229">
        <v>109</v>
      </c>
      <c r="F21" s="230">
        <v>106</v>
      </c>
      <c r="G21" s="230">
        <v>179</v>
      </c>
      <c r="H21" s="230">
        <v>197</v>
      </c>
      <c r="I21" s="230">
        <v>148</v>
      </c>
      <c r="J21" s="230">
        <v>170</v>
      </c>
      <c r="K21" s="230">
        <v>168</v>
      </c>
      <c r="L21" s="230">
        <v>103</v>
      </c>
      <c r="M21" s="230">
        <v>77</v>
      </c>
      <c r="N21" s="230">
        <v>52</v>
      </c>
      <c r="O21" s="230">
        <v>48</v>
      </c>
      <c r="P21" s="230">
        <v>53</v>
      </c>
      <c r="Q21" s="230">
        <v>1410</v>
      </c>
      <c r="R21" s="233"/>
      <c r="S21" s="230">
        <v>2116</v>
      </c>
      <c r="T21" s="274">
        <v>-0.33364839319470696</v>
      </c>
    </row>
    <row r="22" spans="1:20" ht="15.75" customHeight="1">
      <c r="A22" s="25"/>
      <c r="B22" s="223"/>
      <c r="C22" s="27" t="s">
        <v>201</v>
      </c>
      <c r="D22" s="10"/>
      <c r="E22" s="229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>
        <v>0</v>
      </c>
      <c r="R22" s="233"/>
      <c r="S22" s="230">
        <v>0</v>
      </c>
      <c r="T22" s="274"/>
    </row>
    <row r="23" spans="1:20" ht="15.75" customHeight="1">
      <c r="A23" s="25"/>
      <c r="B23" s="225" t="s">
        <v>193</v>
      </c>
      <c r="C23" s="32" t="s">
        <v>202</v>
      </c>
      <c r="D23" s="10"/>
      <c r="E23" s="231">
        <v>989</v>
      </c>
      <c r="F23" s="232">
        <v>962</v>
      </c>
      <c r="G23" s="232">
        <v>1170</v>
      </c>
      <c r="H23" s="232">
        <v>1117</v>
      </c>
      <c r="I23" s="232">
        <v>1208</v>
      </c>
      <c r="J23" s="232">
        <v>1497</v>
      </c>
      <c r="K23" s="232">
        <v>1271</v>
      </c>
      <c r="L23" s="232">
        <v>1190</v>
      </c>
      <c r="M23" s="232">
        <v>1055</v>
      </c>
      <c r="N23" s="232">
        <v>1106</v>
      </c>
      <c r="O23" s="232">
        <v>1090</v>
      </c>
      <c r="P23" s="232">
        <v>1399</v>
      </c>
      <c r="Q23" s="232">
        <v>14054</v>
      </c>
      <c r="R23" s="233"/>
      <c r="S23" s="232">
        <v>8532</v>
      </c>
      <c r="T23" s="275">
        <v>0.64721050164088134</v>
      </c>
    </row>
    <row r="24" spans="1:20" ht="15.75" customHeight="1">
      <c r="A24" s="25"/>
      <c r="B24" s="223" t="s">
        <v>194</v>
      </c>
      <c r="C24" s="27" t="s">
        <v>195</v>
      </c>
      <c r="D24" s="10"/>
      <c r="E24" s="229">
        <v>56</v>
      </c>
      <c r="F24" s="230">
        <v>48</v>
      </c>
      <c r="G24" s="230">
        <v>55</v>
      </c>
      <c r="H24" s="230">
        <v>76</v>
      </c>
      <c r="I24" s="230">
        <v>201</v>
      </c>
      <c r="J24" s="230">
        <v>143</v>
      </c>
      <c r="K24" s="230">
        <v>150</v>
      </c>
      <c r="L24" s="230">
        <v>109</v>
      </c>
      <c r="M24" s="230">
        <v>119</v>
      </c>
      <c r="N24" s="230">
        <v>132</v>
      </c>
      <c r="O24" s="230">
        <v>124</v>
      </c>
      <c r="P24" s="230">
        <v>180</v>
      </c>
      <c r="Q24" s="230">
        <v>1393</v>
      </c>
      <c r="R24" s="233"/>
      <c r="S24" s="230">
        <v>748</v>
      </c>
      <c r="T24" s="274">
        <v>0.86229946524064172</v>
      </c>
    </row>
    <row r="25" spans="1:20" ht="15.75" customHeight="1">
      <c r="A25" s="25"/>
      <c r="B25" s="225" t="s">
        <v>196</v>
      </c>
      <c r="C25" s="32" t="s">
        <v>197</v>
      </c>
      <c r="D25" s="10"/>
      <c r="E25" s="231">
        <v>291</v>
      </c>
      <c r="F25" s="232">
        <v>315</v>
      </c>
      <c r="G25" s="232">
        <v>401</v>
      </c>
      <c r="H25" s="232">
        <v>400</v>
      </c>
      <c r="I25" s="232">
        <v>383</v>
      </c>
      <c r="J25" s="232">
        <v>400</v>
      </c>
      <c r="K25" s="232">
        <v>409</v>
      </c>
      <c r="L25" s="232">
        <v>333</v>
      </c>
      <c r="M25" s="232">
        <v>323</v>
      </c>
      <c r="N25" s="232">
        <v>453</v>
      </c>
      <c r="O25" s="232">
        <v>419</v>
      </c>
      <c r="P25" s="232">
        <v>537</v>
      </c>
      <c r="Q25" s="232">
        <v>4664</v>
      </c>
      <c r="R25" s="233"/>
      <c r="S25" s="232">
        <v>2778</v>
      </c>
      <c r="T25" s="275">
        <v>0.67890568754499636</v>
      </c>
    </row>
    <row r="26" spans="1:20" ht="15.75" customHeight="1">
      <c r="A26" s="25"/>
      <c r="B26" s="226"/>
      <c r="C26" s="248" t="s">
        <v>198</v>
      </c>
      <c r="D26" s="10"/>
      <c r="E26" s="231">
        <v>200</v>
      </c>
      <c r="F26" s="232">
        <v>215</v>
      </c>
      <c r="G26" s="232">
        <v>265</v>
      </c>
      <c r="H26" s="232">
        <v>313</v>
      </c>
      <c r="I26" s="232">
        <v>318</v>
      </c>
      <c r="J26" s="232">
        <v>271</v>
      </c>
      <c r="K26" s="232">
        <v>316</v>
      </c>
      <c r="L26" s="232">
        <v>251</v>
      </c>
      <c r="M26" s="232">
        <v>231</v>
      </c>
      <c r="N26" s="232">
        <v>338</v>
      </c>
      <c r="O26" s="232">
        <v>389</v>
      </c>
      <c r="P26" s="232">
        <v>482</v>
      </c>
      <c r="Q26" s="232">
        <v>3589</v>
      </c>
      <c r="R26" s="233"/>
      <c r="S26" s="232">
        <v>2683</v>
      </c>
      <c r="T26" s="275">
        <v>0.33768169959001115</v>
      </c>
    </row>
    <row r="27" spans="1:20" ht="15.75" customHeight="1">
      <c r="A27" s="39"/>
      <c r="B27" s="40" t="s">
        <v>186</v>
      </c>
      <c r="C27" s="41"/>
      <c r="D27" s="42"/>
      <c r="E27" s="234">
        <v>2015</v>
      </c>
      <c r="F27" s="239">
        <v>2023</v>
      </c>
      <c r="G27" s="239">
        <v>2555</v>
      </c>
      <c r="H27" s="239">
        <v>2646</v>
      </c>
      <c r="I27" s="239">
        <v>2710</v>
      </c>
      <c r="J27" s="239">
        <v>3004</v>
      </c>
      <c r="K27" s="239">
        <v>2738</v>
      </c>
      <c r="L27" s="239">
        <v>2506</v>
      </c>
      <c r="M27" s="239">
        <v>2465</v>
      </c>
      <c r="N27" s="239">
        <v>2954</v>
      </c>
      <c r="O27" s="239">
        <v>3057</v>
      </c>
      <c r="P27" s="239">
        <v>3786</v>
      </c>
      <c r="Q27" s="239">
        <v>32459</v>
      </c>
      <c r="R27" s="269"/>
      <c r="S27" s="239">
        <v>22189</v>
      </c>
      <c r="T27" s="276">
        <v>1.4628419487133264</v>
      </c>
    </row>
    <row r="28" spans="1:20" ht="12" customHeight="1">
      <c r="A28" s="42"/>
      <c r="B28" s="42"/>
      <c r="C28" s="42"/>
      <c r="D28" s="10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72"/>
      <c r="S28" s="238"/>
      <c r="T28" s="238"/>
    </row>
    <row r="29" spans="1:20" ht="16.5">
      <c r="A29" s="295" t="s">
        <v>203</v>
      </c>
      <c r="B29" s="296"/>
      <c r="C29" s="297"/>
      <c r="D29" s="10"/>
      <c r="E29" s="236" t="s">
        <v>2</v>
      </c>
      <c r="F29" s="260" t="s">
        <v>172</v>
      </c>
      <c r="G29" s="260" t="s">
        <v>173</v>
      </c>
      <c r="H29" s="260" t="s">
        <v>174</v>
      </c>
      <c r="I29" s="260" t="s">
        <v>175</v>
      </c>
      <c r="J29" s="260" t="s">
        <v>176</v>
      </c>
      <c r="K29" s="260" t="s">
        <v>180</v>
      </c>
      <c r="L29" s="260" t="s">
        <v>181</v>
      </c>
      <c r="M29" s="260" t="s">
        <v>182</v>
      </c>
      <c r="N29" s="260" t="s">
        <v>183</v>
      </c>
      <c r="O29" s="260" t="s">
        <v>184</v>
      </c>
      <c r="P29" s="260" t="s">
        <v>185</v>
      </c>
      <c r="Q29" s="237" t="s">
        <v>186</v>
      </c>
      <c r="R29" s="261"/>
      <c r="S29" s="237" t="s">
        <v>187</v>
      </c>
      <c r="T29" s="237" t="s">
        <v>188</v>
      </c>
    </row>
    <row r="30" spans="1:20" ht="2.25" customHeight="1">
      <c r="A30" s="10"/>
      <c r="B30" s="10"/>
      <c r="C30" s="10"/>
      <c r="D30" s="10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72"/>
      <c r="S30" s="238"/>
      <c r="T30" s="238"/>
    </row>
    <row r="31" spans="1:20" ht="15.75" customHeight="1">
      <c r="A31" s="249" t="s">
        <v>200</v>
      </c>
      <c r="B31" s="250" t="s">
        <v>189</v>
      </c>
      <c r="C31" s="251" t="s">
        <v>190</v>
      </c>
      <c r="D31" s="10"/>
      <c r="E31" s="227">
        <v>245</v>
      </c>
      <c r="F31" s="228">
        <v>274</v>
      </c>
      <c r="G31" s="228">
        <v>275</v>
      </c>
      <c r="H31" s="228">
        <v>482</v>
      </c>
      <c r="I31" s="228">
        <v>500</v>
      </c>
      <c r="J31" s="228">
        <v>438</v>
      </c>
      <c r="K31" s="228">
        <v>895</v>
      </c>
      <c r="L31" s="228">
        <v>442</v>
      </c>
      <c r="M31" s="228">
        <v>357</v>
      </c>
      <c r="N31" s="228">
        <v>383</v>
      </c>
      <c r="O31" s="228">
        <v>365</v>
      </c>
      <c r="P31" s="228">
        <v>358</v>
      </c>
      <c r="Q31" s="228">
        <v>5014</v>
      </c>
      <c r="R31" s="233"/>
      <c r="S31" s="228">
        <v>1454</v>
      </c>
      <c r="T31" s="266">
        <v>3.4484181568088035</v>
      </c>
    </row>
    <row r="32" spans="1:20" ht="15.75" customHeight="1">
      <c r="A32" s="252"/>
      <c r="B32" s="253"/>
      <c r="C32" s="254" t="s">
        <v>191</v>
      </c>
      <c r="D32" s="10"/>
      <c r="E32" s="229">
        <v>719</v>
      </c>
      <c r="F32" s="230">
        <v>589</v>
      </c>
      <c r="G32" s="230">
        <v>996</v>
      </c>
      <c r="H32" s="230">
        <v>1776</v>
      </c>
      <c r="I32" s="230">
        <v>1841</v>
      </c>
      <c r="J32" s="230">
        <v>1945</v>
      </c>
      <c r="K32" s="230">
        <v>1367</v>
      </c>
      <c r="L32" s="230">
        <v>1780</v>
      </c>
      <c r="M32" s="230">
        <v>1691</v>
      </c>
      <c r="N32" s="230">
        <v>1858</v>
      </c>
      <c r="O32" s="230">
        <v>1918</v>
      </c>
      <c r="P32" s="230">
        <v>1315</v>
      </c>
      <c r="Q32" s="230">
        <v>17795</v>
      </c>
      <c r="R32" s="233"/>
      <c r="S32" s="230">
        <v>3067</v>
      </c>
      <c r="T32" s="267">
        <v>5.8020867297032934</v>
      </c>
    </row>
    <row r="33" spans="1:20" ht="15.75" customHeight="1">
      <c r="A33" s="252"/>
      <c r="B33" s="253"/>
      <c r="C33" s="254" t="s">
        <v>192</v>
      </c>
      <c r="D33" s="10"/>
      <c r="E33" s="229">
        <v>747</v>
      </c>
      <c r="F33" s="230">
        <v>571</v>
      </c>
      <c r="G33" s="230">
        <v>491</v>
      </c>
      <c r="H33" s="230">
        <v>835</v>
      </c>
      <c r="I33" s="230">
        <v>700</v>
      </c>
      <c r="J33" s="230">
        <v>340</v>
      </c>
      <c r="K33" s="230">
        <v>748</v>
      </c>
      <c r="L33" s="230">
        <v>379</v>
      </c>
      <c r="M33" s="230">
        <v>287</v>
      </c>
      <c r="N33" s="230">
        <v>304</v>
      </c>
      <c r="O33" s="230">
        <v>208</v>
      </c>
      <c r="P33" s="230">
        <v>548</v>
      </c>
      <c r="Q33" s="230">
        <v>6158</v>
      </c>
      <c r="R33" s="233"/>
      <c r="S33" s="230">
        <v>2810</v>
      </c>
      <c r="T33" s="267">
        <v>2.1914590747330962</v>
      </c>
    </row>
    <row r="34" spans="1:20" ht="15.75" customHeight="1">
      <c r="A34" s="252"/>
      <c r="B34" s="253"/>
      <c r="C34" s="254" t="s">
        <v>201</v>
      </c>
      <c r="D34" s="10"/>
      <c r="E34" s="229"/>
      <c r="F34" s="230"/>
      <c r="G34" s="230"/>
      <c r="H34" s="230"/>
      <c r="I34" s="230"/>
      <c r="J34" s="230"/>
      <c r="K34" s="230">
        <v>28</v>
      </c>
      <c r="L34" s="230">
        <v>14</v>
      </c>
      <c r="M34" s="230">
        <v>966</v>
      </c>
      <c r="N34" s="230">
        <v>604</v>
      </c>
      <c r="O34" s="230">
        <v>1003</v>
      </c>
      <c r="P34" s="230">
        <v>1967</v>
      </c>
      <c r="Q34" s="230">
        <v>4582</v>
      </c>
      <c r="R34" s="233"/>
      <c r="S34" s="230"/>
      <c r="T34" s="267"/>
    </row>
    <row r="35" spans="1:20" ht="15.75" customHeight="1">
      <c r="A35" s="25"/>
      <c r="B35" s="225" t="s">
        <v>193</v>
      </c>
      <c r="C35" s="32" t="s">
        <v>202</v>
      </c>
      <c r="D35" s="10"/>
      <c r="E35" s="231">
        <v>595</v>
      </c>
      <c r="F35" s="232">
        <v>826</v>
      </c>
      <c r="G35" s="232">
        <v>1135</v>
      </c>
      <c r="H35" s="232">
        <v>995</v>
      </c>
      <c r="I35" s="232">
        <v>827</v>
      </c>
      <c r="J35" s="232">
        <v>1172</v>
      </c>
      <c r="K35" s="232">
        <v>825</v>
      </c>
      <c r="L35" s="232">
        <v>773</v>
      </c>
      <c r="M35" s="232">
        <v>874</v>
      </c>
      <c r="N35" s="232">
        <v>1144</v>
      </c>
      <c r="O35" s="232">
        <v>1036</v>
      </c>
      <c r="P35" s="232">
        <v>887</v>
      </c>
      <c r="Q35" s="232">
        <v>11089</v>
      </c>
      <c r="R35" s="233"/>
      <c r="S35" s="232">
        <v>3470</v>
      </c>
      <c r="T35" s="268">
        <v>3.1956772334293948</v>
      </c>
    </row>
    <row r="36" spans="1:20" ht="15.75" customHeight="1">
      <c r="A36" s="25"/>
      <c r="B36" s="223" t="s">
        <v>194</v>
      </c>
      <c r="C36" s="27" t="s">
        <v>195</v>
      </c>
      <c r="D36" s="10"/>
      <c r="E36" s="229">
        <v>97</v>
      </c>
      <c r="F36" s="230">
        <v>193</v>
      </c>
      <c r="G36" s="230">
        <v>271</v>
      </c>
      <c r="H36" s="230">
        <v>313</v>
      </c>
      <c r="I36" s="230">
        <v>265</v>
      </c>
      <c r="J36" s="230">
        <v>253</v>
      </c>
      <c r="K36" s="230">
        <v>416</v>
      </c>
      <c r="L36" s="230">
        <v>272</v>
      </c>
      <c r="M36" s="230">
        <v>274</v>
      </c>
      <c r="N36" s="230">
        <v>193</v>
      </c>
      <c r="O36" s="230">
        <v>182</v>
      </c>
      <c r="P36" s="230">
        <v>336</v>
      </c>
      <c r="Q36" s="230">
        <v>3065</v>
      </c>
      <c r="R36" s="233"/>
      <c r="S36" s="230">
        <v>1907</v>
      </c>
      <c r="T36" s="267">
        <v>1.6072364971158888</v>
      </c>
    </row>
    <row r="37" spans="1:20" ht="15.75" customHeight="1">
      <c r="A37" s="25"/>
      <c r="B37" s="225" t="s">
        <v>196</v>
      </c>
      <c r="C37" s="32" t="s">
        <v>197</v>
      </c>
      <c r="D37" s="10"/>
      <c r="E37" s="231">
        <v>3</v>
      </c>
      <c r="F37" s="232">
        <v>2</v>
      </c>
      <c r="G37" s="232">
        <v>1</v>
      </c>
      <c r="H37" s="232"/>
      <c r="I37" s="232">
        <v>5</v>
      </c>
      <c r="J37" s="232"/>
      <c r="K37" s="232">
        <v>22</v>
      </c>
      <c r="L37" s="232">
        <v>8</v>
      </c>
      <c r="M37" s="232">
        <v>1</v>
      </c>
      <c r="N37" s="232">
        <v>5</v>
      </c>
      <c r="O37" s="232">
        <v>1</v>
      </c>
      <c r="P37" s="232">
        <v>5</v>
      </c>
      <c r="Q37" s="232">
        <v>53</v>
      </c>
      <c r="R37" s="233"/>
      <c r="S37" s="232">
        <v>39</v>
      </c>
      <c r="T37" s="268">
        <v>1.358974358974359</v>
      </c>
    </row>
    <row r="38" spans="1:20" ht="15.75" customHeight="1">
      <c r="A38" s="39"/>
      <c r="B38" s="40" t="s">
        <v>186</v>
      </c>
      <c r="C38" s="41"/>
      <c r="D38" s="42"/>
      <c r="E38" s="234">
        <v>2406</v>
      </c>
      <c r="F38" s="239">
        <v>2455</v>
      </c>
      <c r="G38" s="239">
        <v>3169</v>
      </c>
      <c r="H38" s="239">
        <v>4401</v>
      </c>
      <c r="I38" s="239">
        <v>4138</v>
      </c>
      <c r="J38" s="239">
        <v>4148</v>
      </c>
      <c r="K38" s="239">
        <v>4301</v>
      </c>
      <c r="L38" s="239">
        <v>3668</v>
      </c>
      <c r="M38" s="239">
        <v>4450</v>
      </c>
      <c r="N38" s="239">
        <v>4491</v>
      </c>
      <c r="O38" s="239">
        <v>4713</v>
      </c>
      <c r="P38" s="239">
        <v>5416</v>
      </c>
      <c r="Q38" s="239">
        <v>47756</v>
      </c>
      <c r="R38" s="269"/>
      <c r="S38" s="239">
        <v>12747</v>
      </c>
      <c r="T38" s="270">
        <v>3.7464501451321879</v>
      </c>
    </row>
    <row r="39" spans="1:20" ht="2.25" customHeight="1">
      <c r="A39" s="42"/>
      <c r="B39" s="42"/>
      <c r="C39" s="42"/>
      <c r="D39" s="10"/>
      <c r="E39" s="240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1"/>
      <c r="Q39" s="240"/>
      <c r="R39" s="277"/>
      <c r="S39" s="240"/>
      <c r="T39" s="240"/>
    </row>
    <row r="40" spans="1:20" ht="15.75" customHeight="1">
      <c r="A40" s="18" t="s">
        <v>204</v>
      </c>
      <c r="B40" s="224" t="s">
        <v>189</v>
      </c>
      <c r="C40" s="62" t="s">
        <v>0</v>
      </c>
      <c r="D40" s="63"/>
      <c r="E40" s="242">
        <v>30</v>
      </c>
      <c r="F40" s="243">
        <v>60</v>
      </c>
      <c r="G40" s="243"/>
      <c r="H40" s="243"/>
      <c r="I40" s="243">
        <v>30</v>
      </c>
      <c r="J40" s="243">
        <v>90</v>
      </c>
      <c r="K40" s="243">
        <v>30</v>
      </c>
      <c r="L40" s="243">
        <v>30</v>
      </c>
      <c r="M40" s="243"/>
      <c r="N40" s="243"/>
      <c r="O40" s="243"/>
      <c r="P40" s="243"/>
      <c r="Q40" s="243">
        <v>270</v>
      </c>
      <c r="R40" s="233"/>
      <c r="S40" s="243">
        <v>90</v>
      </c>
      <c r="T40" s="278">
        <v>3</v>
      </c>
    </row>
    <row r="41" spans="1:20" ht="15.75" customHeight="1">
      <c r="A41" s="25"/>
      <c r="B41" s="225"/>
      <c r="C41" s="32" t="s">
        <v>1</v>
      </c>
      <c r="D41" s="10"/>
      <c r="E41" s="231">
        <v>150</v>
      </c>
      <c r="F41" s="232">
        <v>152</v>
      </c>
      <c r="G41" s="232"/>
      <c r="H41" s="232"/>
      <c r="I41" s="232">
        <v>150</v>
      </c>
      <c r="J41" s="232">
        <v>180</v>
      </c>
      <c r="K41" s="232">
        <v>300</v>
      </c>
      <c r="L41" s="232">
        <v>330</v>
      </c>
      <c r="M41" s="232"/>
      <c r="N41" s="232"/>
      <c r="O41" s="232"/>
      <c r="P41" s="232"/>
      <c r="Q41" s="232">
        <v>1262</v>
      </c>
      <c r="R41" s="233"/>
      <c r="S41" s="232">
        <v>270</v>
      </c>
      <c r="T41" s="268">
        <v>4.674074074074074</v>
      </c>
    </row>
    <row r="42" spans="1:20" ht="15.75" customHeight="1">
      <c r="A42" s="39"/>
      <c r="B42" s="40" t="s">
        <v>186</v>
      </c>
      <c r="C42" s="41"/>
      <c r="D42" s="42"/>
      <c r="E42" s="234">
        <v>180</v>
      </c>
      <c r="F42" s="239">
        <v>212</v>
      </c>
      <c r="G42" s="239">
        <v>0</v>
      </c>
      <c r="H42" s="239">
        <v>0</v>
      </c>
      <c r="I42" s="239">
        <v>180</v>
      </c>
      <c r="J42" s="239">
        <v>270</v>
      </c>
      <c r="K42" s="239">
        <v>330</v>
      </c>
      <c r="L42" s="239">
        <v>360</v>
      </c>
      <c r="M42" s="239">
        <v>0</v>
      </c>
      <c r="N42" s="239">
        <v>0</v>
      </c>
      <c r="O42" s="239">
        <v>0</v>
      </c>
      <c r="P42" s="239">
        <v>0</v>
      </c>
      <c r="Q42" s="239">
        <v>1532</v>
      </c>
      <c r="R42" s="269"/>
      <c r="S42" s="239">
        <v>360</v>
      </c>
      <c r="T42" s="270">
        <v>4.2555555555555555</v>
      </c>
    </row>
    <row r="43" spans="1:20" ht="15.75" customHeight="1">
      <c r="A43" s="147" t="s">
        <v>205</v>
      </c>
      <c r="B43" s="148"/>
      <c r="C43" s="149"/>
      <c r="D43" s="42"/>
      <c r="E43" s="246">
        <v>2586</v>
      </c>
      <c r="F43" s="247">
        <v>2667</v>
      </c>
      <c r="G43" s="247">
        <v>3169</v>
      </c>
      <c r="H43" s="247">
        <v>4401</v>
      </c>
      <c r="I43" s="247">
        <v>4318</v>
      </c>
      <c r="J43" s="247">
        <v>4418</v>
      </c>
      <c r="K43" s="247">
        <v>4631</v>
      </c>
      <c r="L43" s="247">
        <v>4028</v>
      </c>
      <c r="M43" s="247">
        <v>4450</v>
      </c>
      <c r="N43" s="247">
        <v>4491</v>
      </c>
      <c r="O43" s="247">
        <v>4713</v>
      </c>
      <c r="P43" s="247">
        <v>5416</v>
      </c>
      <c r="Q43" s="247">
        <v>49288</v>
      </c>
      <c r="R43" s="269"/>
      <c r="S43" s="247">
        <v>13107</v>
      </c>
      <c r="T43" s="279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79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80</v>
      </c>
      <c r="N1" t="s">
        <v>15</v>
      </c>
      <c r="O1" t="s">
        <v>12</v>
      </c>
      <c r="P1" t="s">
        <v>13</v>
      </c>
    </row>
    <row r="2" spans="2:16">
      <c r="B2" s="88"/>
      <c r="C2" s="89"/>
      <c r="D2" s="90"/>
      <c r="E2" s="313" t="s">
        <v>100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5"/>
    </row>
    <row r="3" spans="2:16">
      <c r="B3" s="91" t="s">
        <v>60</v>
      </c>
      <c r="C3" s="92"/>
      <c r="D3" s="93"/>
      <c r="E3" s="159" t="s">
        <v>78</v>
      </c>
      <c r="F3" s="159" t="s">
        <v>78</v>
      </c>
      <c r="G3" s="159" t="s">
        <v>78</v>
      </c>
      <c r="H3" s="166" t="s">
        <v>78</v>
      </c>
    </row>
    <row r="4" spans="2:16">
      <c r="B4" s="91"/>
      <c r="C4" s="92"/>
      <c r="D4" s="93"/>
      <c r="E4" s="135"/>
      <c r="F4" s="135"/>
      <c r="G4" s="135"/>
      <c r="H4" s="168"/>
    </row>
    <row r="5" spans="2:16">
      <c r="B5" s="94" t="s">
        <v>61</v>
      </c>
      <c r="C5" s="95"/>
      <c r="D5" s="96" t="s">
        <v>62</v>
      </c>
      <c r="E5" s="87">
        <v>1435</v>
      </c>
      <c r="F5" s="87">
        <v>1301</v>
      </c>
      <c r="G5" s="87">
        <v>1585</v>
      </c>
      <c r="H5" s="167">
        <v>1493</v>
      </c>
    </row>
    <row r="6" spans="2:16">
      <c r="B6" s="97" t="s">
        <v>63</v>
      </c>
      <c r="C6" s="98" t="s">
        <v>64</v>
      </c>
      <c r="D6" s="99" t="s">
        <v>65</v>
      </c>
      <c r="E6" s="136">
        <v>2977</v>
      </c>
      <c r="F6" s="136">
        <v>2627</v>
      </c>
      <c r="G6" s="136">
        <v>2329</v>
      </c>
      <c r="H6" s="167">
        <v>3659</v>
      </c>
    </row>
    <row r="7" spans="2:16">
      <c r="B7" s="100"/>
      <c r="C7" s="101"/>
      <c r="D7" s="102" t="s">
        <v>14</v>
      </c>
      <c r="E7" s="137">
        <f>SUM(E5:E6)</f>
        <v>4412</v>
      </c>
      <c r="F7" s="137">
        <f>SUM(F5:F6)</f>
        <v>3928</v>
      </c>
      <c r="G7" s="137">
        <f>SUM(G5:G6)</f>
        <v>3914</v>
      </c>
      <c r="H7" s="137">
        <f>SUM(H5:H6)</f>
        <v>5152</v>
      </c>
    </row>
    <row r="8" spans="2:16">
      <c r="B8" s="103"/>
      <c r="C8" s="104"/>
      <c r="D8" s="105" t="s">
        <v>62</v>
      </c>
      <c r="E8" s="138">
        <v>106</v>
      </c>
      <c r="F8" s="138">
        <v>882</v>
      </c>
      <c r="G8" s="138">
        <v>1043</v>
      </c>
      <c r="H8" s="167">
        <v>1117</v>
      </c>
    </row>
    <row r="9" spans="2:16">
      <c r="B9" s="106"/>
      <c r="C9" s="107" t="s">
        <v>66</v>
      </c>
      <c r="D9" s="108" t="s">
        <v>65</v>
      </c>
      <c r="E9" s="139">
        <v>2</v>
      </c>
      <c r="F9" s="139">
        <v>106</v>
      </c>
      <c r="G9" s="139">
        <v>141</v>
      </c>
      <c r="H9" s="167">
        <v>409</v>
      </c>
    </row>
    <row r="10" spans="2:16">
      <c r="B10" s="97" t="s">
        <v>67</v>
      </c>
      <c r="C10" s="109"/>
      <c r="D10" s="110" t="s">
        <v>14</v>
      </c>
      <c r="E10" s="140">
        <f>SUM(E8:E9)</f>
        <v>108</v>
      </c>
      <c r="F10" s="140">
        <f>SUM(F8:F9)</f>
        <v>988</v>
      </c>
      <c r="G10" s="140">
        <f>SUM(G8:G9)</f>
        <v>1184</v>
      </c>
      <c r="H10" s="169">
        <v>1526</v>
      </c>
    </row>
    <row r="11" spans="2:16">
      <c r="B11" s="97" t="s">
        <v>63</v>
      </c>
      <c r="C11" s="111"/>
      <c r="D11" s="105" t="s">
        <v>62</v>
      </c>
      <c r="E11" s="138">
        <v>106</v>
      </c>
      <c r="F11" s="138">
        <v>107</v>
      </c>
      <c r="G11" s="138">
        <v>139</v>
      </c>
      <c r="H11" s="167">
        <v>96</v>
      </c>
    </row>
    <row r="12" spans="2:16">
      <c r="B12" s="112"/>
      <c r="C12" s="107" t="s">
        <v>68</v>
      </c>
      <c r="D12" s="108" t="s">
        <v>65</v>
      </c>
      <c r="E12" s="139"/>
      <c r="F12" s="139"/>
      <c r="G12" s="139"/>
      <c r="H12" s="167"/>
    </row>
    <row r="13" spans="2:16">
      <c r="B13" s="112"/>
      <c r="C13" s="109"/>
      <c r="D13" s="110" t="s">
        <v>14</v>
      </c>
      <c r="E13" s="140">
        <f>SUM(E11:E12)</f>
        <v>106</v>
      </c>
      <c r="F13" s="140">
        <f>SUM(F11:F12)</f>
        <v>107</v>
      </c>
      <c r="G13" s="140">
        <f>SUM(G11:G12)</f>
        <v>139</v>
      </c>
      <c r="H13" s="169">
        <v>96</v>
      </c>
    </row>
    <row r="14" spans="2:16">
      <c r="B14" s="112"/>
      <c r="C14" s="113"/>
      <c r="D14" s="114" t="s">
        <v>62</v>
      </c>
      <c r="E14" s="141">
        <v>152</v>
      </c>
      <c r="F14" s="141">
        <v>133</v>
      </c>
      <c r="G14" s="141">
        <v>140</v>
      </c>
      <c r="H14" s="167">
        <v>166</v>
      </c>
    </row>
    <row r="15" spans="2:16">
      <c r="B15" s="106"/>
      <c r="C15" s="107" t="s">
        <v>69</v>
      </c>
      <c r="D15" s="108" t="s">
        <v>65</v>
      </c>
      <c r="E15" s="139">
        <v>11</v>
      </c>
      <c r="F15" s="139">
        <v>6</v>
      </c>
      <c r="G15" s="139">
        <v>6</v>
      </c>
      <c r="H15" s="167">
        <v>1</v>
      </c>
    </row>
    <row r="16" spans="2:16">
      <c r="B16" s="115"/>
      <c r="C16" s="109"/>
      <c r="D16" s="110" t="s">
        <v>14</v>
      </c>
      <c r="E16" s="140">
        <f>SUM(E14:E15)</f>
        <v>163</v>
      </c>
      <c r="F16" s="140">
        <f>SUM(F14:F15)</f>
        <v>139</v>
      </c>
      <c r="G16" s="140">
        <f>SUM(G14:G15)</f>
        <v>146</v>
      </c>
      <c r="H16" s="169">
        <v>167</v>
      </c>
    </row>
    <row r="17" spans="2:8">
      <c r="B17" s="115"/>
      <c r="C17" s="116"/>
      <c r="D17" s="117" t="s">
        <v>62</v>
      </c>
      <c r="E17" s="141">
        <f t="shared" ref="E17:G18" si="0">SUM(E8,E11,E14)</f>
        <v>364</v>
      </c>
      <c r="F17" s="141">
        <f t="shared" si="0"/>
        <v>1122</v>
      </c>
      <c r="G17" s="141">
        <f t="shared" si="0"/>
        <v>1322</v>
      </c>
      <c r="H17" s="164">
        <v>1379</v>
      </c>
    </row>
    <row r="18" spans="2:8">
      <c r="B18" s="115"/>
      <c r="C18" s="116" t="s">
        <v>70</v>
      </c>
      <c r="D18" s="118" t="s">
        <v>65</v>
      </c>
      <c r="E18" s="139">
        <f t="shared" si="0"/>
        <v>13</v>
      </c>
      <c r="F18" s="139">
        <f t="shared" si="0"/>
        <v>112</v>
      </c>
      <c r="G18" s="139">
        <f t="shared" si="0"/>
        <v>147</v>
      </c>
      <c r="H18" s="165">
        <v>410</v>
      </c>
    </row>
    <row r="19" spans="2:8">
      <c r="B19" s="119"/>
      <c r="C19" s="120" t="s">
        <v>71</v>
      </c>
      <c r="D19" s="121" t="s">
        <v>14</v>
      </c>
      <c r="E19" s="142">
        <f>SUM(E17:E18)</f>
        <v>377</v>
      </c>
      <c r="F19" s="142">
        <f>SUM(F17:F18)</f>
        <v>1234</v>
      </c>
      <c r="G19" s="142">
        <f>SUM(G17:G18)</f>
        <v>1469</v>
      </c>
      <c r="H19" s="142">
        <f>SUM(H17:H18)</f>
        <v>1789</v>
      </c>
    </row>
    <row r="20" spans="2:8">
      <c r="B20" s="115"/>
      <c r="C20" s="122"/>
      <c r="D20" s="105" t="s">
        <v>62</v>
      </c>
      <c r="E20" s="138">
        <v>503</v>
      </c>
      <c r="F20" s="138">
        <v>475</v>
      </c>
      <c r="G20" s="138">
        <v>483</v>
      </c>
      <c r="H20" s="167">
        <v>553</v>
      </c>
    </row>
    <row r="21" spans="2:8">
      <c r="B21" s="106"/>
      <c r="C21" s="107" t="s">
        <v>72</v>
      </c>
      <c r="D21" s="108" t="s">
        <v>65</v>
      </c>
      <c r="E21" s="139">
        <v>740</v>
      </c>
      <c r="F21" s="139">
        <v>418</v>
      </c>
      <c r="G21" s="139">
        <v>653</v>
      </c>
      <c r="H21" s="167">
        <v>586</v>
      </c>
    </row>
    <row r="22" spans="2:8">
      <c r="B22" s="106" t="s">
        <v>73</v>
      </c>
      <c r="C22" s="113"/>
      <c r="D22" s="123" t="s">
        <v>14</v>
      </c>
      <c r="E22" s="141">
        <f>SUM(E20:E21)</f>
        <v>1243</v>
      </c>
      <c r="F22" s="141">
        <f>SUM(F20:F21)</f>
        <v>893</v>
      </c>
      <c r="G22" s="141">
        <f>SUM(G20:G21)</f>
        <v>1136</v>
      </c>
      <c r="H22" s="169">
        <v>1139</v>
      </c>
    </row>
    <row r="23" spans="2:8">
      <c r="B23" s="106" t="s">
        <v>63</v>
      </c>
      <c r="C23" s="124"/>
      <c r="D23" s="105" t="s">
        <v>62</v>
      </c>
      <c r="E23" s="138"/>
      <c r="F23" s="138"/>
      <c r="G23" s="138"/>
      <c r="H23" s="167"/>
    </row>
    <row r="24" spans="2:8">
      <c r="B24" s="106"/>
      <c r="C24" s="107" t="s">
        <v>74</v>
      </c>
      <c r="D24" s="108" t="s">
        <v>65</v>
      </c>
      <c r="E24" s="139">
        <v>2</v>
      </c>
      <c r="F24" s="139"/>
      <c r="G24" s="139"/>
      <c r="H24" s="167"/>
    </row>
    <row r="25" spans="2:8">
      <c r="B25" s="106"/>
      <c r="C25" s="125"/>
      <c r="D25" s="110" t="s">
        <v>14</v>
      </c>
      <c r="E25" s="140">
        <f>SUM(E23:E24)</f>
        <v>2</v>
      </c>
      <c r="F25" s="140">
        <f>SUM(F23:F24)</f>
        <v>0</v>
      </c>
      <c r="G25" s="140">
        <f>SUM(G23:G24)</f>
        <v>0</v>
      </c>
      <c r="H25" s="169">
        <v>0</v>
      </c>
    </row>
    <row r="26" spans="2:8">
      <c r="B26" s="112"/>
      <c r="C26" s="122"/>
      <c r="D26" s="105" t="s">
        <v>62</v>
      </c>
      <c r="E26" s="138"/>
      <c r="F26" s="138"/>
      <c r="G26" s="138"/>
      <c r="H26" s="167"/>
    </row>
    <row r="27" spans="2:8">
      <c r="B27" s="106"/>
      <c r="C27" s="107" t="s">
        <v>75</v>
      </c>
      <c r="D27" s="108" t="s">
        <v>65</v>
      </c>
      <c r="E27" s="139">
        <v>1480</v>
      </c>
      <c r="F27" s="139">
        <v>1246</v>
      </c>
      <c r="G27" s="139">
        <v>916</v>
      </c>
      <c r="H27" s="167">
        <v>1391</v>
      </c>
    </row>
    <row r="28" spans="2:8">
      <c r="B28" s="106"/>
      <c r="C28" s="109"/>
      <c r="D28" s="110" t="s">
        <v>14</v>
      </c>
      <c r="E28" s="141">
        <f>SUM(E26:E27)</f>
        <v>1480</v>
      </c>
      <c r="F28" s="141">
        <f>SUM(F26:F27)</f>
        <v>1246</v>
      </c>
      <c r="G28" s="141">
        <f>SUM(G26:G27)</f>
        <v>916</v>
      </c>
      <c r="H28" s="169">
        <v>1391</v>
      </c>
    </row>
    <row r="29" spans="2:8">
      <c r="B29" s="112"/>
      <c r="C29" s="122"/>
      <c r="D29" s="105" t="s">
        <v>62</v>
      </c>
      <c r="E29" s="138">
        <v>1733</v>
      </c>
      <c r="F29" s="138">
        <v>1436</v>
      </c>
      <c r="G29" s="138">
        <v>1534</v>
      </c>
      <c r="H29" s="167">
        <v>1690</v>
      </c>
    </row>
    <row r="30" spans="2:8">
      <c r="B30" s="106"/>
      <c r="C30" s="107" t="s">
        <v>76</v>
      </c>
      <c r="D30" s="108" t="s">
        <v>65</v>
      </c>
      <c r="E30" s="139">
        <v>797</v>
      </c>
      <c r="F30" s="139">
        <v>607</v>
      </c>
      <c r="G30" s="139">
        <v>1360</v>
      </c>
      <c r="H30" s="167">
        <v>1086</v>
      </c>
    </row>
    <row r="31" spans="2:8">
      <c r="B31" s="112"/>
      <c r="C31" s="109"/>
      <c r="D31" s="110" t="s">
        <v>14</v>
      </c>
      <c r="E31" s="143">
        <f>SUM(E29:E30)</f>
        <v>2530</v>
      </c>
      <c r="F31" s="143">
        <f>SUM(F29:F30)</f>
        <v>2043</v>
      </c>
      <c r="G31" s="143">
        <f>SUM(G29:G30)</f>
        <v>2894</v>
      </c>
      <c r="H31" s="169">
        <v>2776</v>
      </c>
    </row>
    <row r="32" spans="2:8">
      <c r="B32" s="115"/>
      <c r="C32" s="116"/>
      <c r="D32" s="117" t="s">
        <v>62</v>
      </c>
      <c r="E32" s="141">
        <f t="shared" ref="E32:G33" si="1">SUM(E20,E23,E26,E29)</f>
        <v>2236</v>
      </c>
      <c r="F32" s="141">
        <f t="shared" si="1"/>
        <v>1911</v>
      </c>
      <c r="G32" s="141">
        <f t="shared" si="1"/>
        <v>2017</v>
      </c>
      <c r="H32" s="164">
        <f>SUM(H20,H23,H26,H29)</f>
        <v>2243</v>
      </c>
    </row>
    <row r="33" spans="2:8">
      <c r="B33" s="115"/>
      <c r="C33" s="116" t="s">
        <v>70</v>
      </c>
      <c r="D33" s="118" t="s">
        <v>65</v>
      </c>
      <c r="E33" s="139">
        <f t="shared" si="1"/>
        <v>3019</v>
      </c>
      <c r="F33" s="139">
        <f t="shared" si="1"/>
        <v>2271</v>
      </c>
      <c r="G33" s="139">
        <f t="shared" si="1"/>
        <v>2929</v>
      </c>
      <c r="H33" s="165">
        <f>SUM(H21,H24,H27,H30)</f>
        <v>3063</v>
      </c>
    </row>
    <row r="34" spans="2:8">
      <c r="B34" s="126"/>
      <c r="C34" s="127" t="s">
        <v>71</v>
      </c>
      <c r="D34" s="121" t="s">
        <v>14</v>
      </c>
      <c r="E34" s="142">
        <f>SUM(E32:E33)</f>
        <v>5255</v>
      </c>
      <c r="F34" s="142">
        <f>SUM(F32:F33)</f>
        <v>4182</v>
      </c>
      <c r="G34" s="142">
        <f>SUM(G32:G33)</f>
        <v>4946</v>
      </c>
      <c r="H34" s="142">
        <f>SUM(H32:H33)</f>
        <v>5306</v>
      </c>
    </row>
    <row r="35" spans="2:8">
      <c r="B35" s="128"/>
      <c r="C35" s="129"/>
      <c r="D35" s="105" t="s">
        <v>62</v>
      </c>
      <c r="E35" s="138">
        <f t="shared" ref="E35:G36" si="2">SUM(E32,E17,E5)</f>
        <v>4035</v>
      </c>
      <c r="F35" s="138">
        <f t="shared" si="2"/>
        <v>4334</v>
      </c>
      <c r="G35" s="138">
        <f t="shared" si="2"/>
        <v>4924</v>
      </c>
      <c r="H35" s="138">
        <f>SUM(H32,H17,H5)</f>
        <v>5115</v>
      </c>
    </row>
    <row r="36" spans="2:8">
      <c r="B36" s="130" t="s">
        <v>77</v>
      </c>
      <c r="C36" s="131"/>
      <c r="D36" s="108" t="s">
        <v>65</v>
      </c>
      <c r="E36" s="139">
        <f t="shared" si="2"/>
        <v>6009</v>
      </c>
      <c r="F36" s="139">
        <f t="shared" si="2"/>
        <v>5010</v>
      </c>
      <c r="G36" s="139">
        <f t="shared" si="2"/>
        <v>5405</v>
      </c>
      <c r="H36" s="139">
        <f>SUM(H33,H18,H6)</f>
        <v>7132</v>
      </c>
    </row>
    <row r="37" spans="2:8" ht="17.25" thickBot="1">
      <c r="B37" s="132"/>
      <c r="C37" s="133"/>
      <c r="D37" s="134" t="s">
        <v>14</v>
      </c>
      <c r="E37" s="144">
        <f>SUM(E35:E36)</f>
        <v>10044</v>
      </c>
      <c r="F37" s="144">
        <f>SUM(F35:F36)</f>
        <v>9344</v>
      </c>
      <c r="G37" s="144">
        <f>SUM(G35:G36)</f>
        <v>10329</v>
      </c>
      <c r="H37" s="144">
        <f>SUM(H35:H36)</f>
        <v>12247</v>
      </c>
    </row>
    <row r="38" spans="2:8" ht="20.25">
      <c r="D38" s="161" t="s">
        <v>101</v>
      </c>
      <c r="E38" s="160">
        <v>576</v>
      </c>
      <c r="F38" s="162">
        <v>540</v>
      </c>
      <c r="G38" s="162">
        <v>432</v>
      </c>
      <c r="H38" s="170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7</vt:i4>
      </vt:variant>
    </vt:vector>
  </HeadingPairs>
  <TitlesOfParts>
    <vt:vector size="15" baseType="lpstr">
      <vt:lpstr>Cover</vt:lpstr>
      <vt:lpstr>Total Sales Vol. 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Cover!Print_Area</vt:lpstr>
      <vt:lpstr>'Total Sales Vol. 2015'!Print_Area</vt:lpstr>
    </vt:vector>
  </TitlesOfParts>
  <Company>symc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046081</cp:lastModifiedBy>
  <cp:lastPrinted>2016-01-03T22:40:20Z</cp:lastPrinted>
  <dcterms:created xsi:type="dcterms:W3CDTF">2011-07-04T02:47:06Z</dcterms:created>
  <dcterms:modified xsi:type="dcterms:W3CDTF">2016-01-04T05:02:06Z</dcterms:modified>
</cp:coreProperties>
</file>