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IR팀\2. 판매&amp;생산\1.판매\1. 실적 정리(월별)\2016\"/>
    </mc:Choice>
  </mc:AlternateContent>
  <bookViews>
    <workbookView xWindow="0" yWindow="900" windowWidth="19200" windowHeight="11760" tabRatio="886" activeTab="1"/>
  </bookViews>
  <sheets>
    <sheet name="Cover" sheetId="40" r:id="rId1"/>
    <sheet name="Total Sales Vol. 2016" sheetId="48" r:id="rId2"/>
    <sheet name="2015" sheetId="47" r:id="rId3"/>
    <sheet name="2014" sheetId="46" r:id="rId4"/>
    <sheet name="2013" sheetId="33" r:id="rId5"/>
    <sheet name="2012" sheetId="43" r:id="rId6"/>
    <sheet name="2011" sheetId="44" r:id="rId7"/>
    <sheet name="2010" sheetId="45" r:id="rId8"/>
    <sheet name="Data" sheetId="41" state="hidden" r:id="rId9"/>
  </sheets>
  <externalReferences>
    <externalReference r:id="rId10"/>
  </externalReferences>
  <definedNames>
    <definedName name="_xlnm.Print_Area" localSheetId="7">'2010'!$A$1:$T$43</definedName>
    <definedName name="_xlnm.Print_Area" localSheetId="6">'2011'!$A$1:$T$44</definedName>
    <definedName name="_xlnm.Print_Area" localSheetId="5">'2012'!$A$1:$T$44</definedName>
    <definedName name="_xlnm.Print_Area" localSheetId="4">'2013'!$A$1:$U$45</definedName>
    <definedName name="_xlnm.Print_Area" localSheetId="3">'2014'!$A$1:$U$44</definedName>
    <definedName name="_xlnm.Print_Area" localSheetId="2">'2015'!$A$1:$U$45</definedName>
    <definedName name="_xlnm.Print_Area" localSheetId="0">Cover!$A$1:$L$25</definedName>
    <definedName name="_xlnm.Print_Area" localSheetId="1">'Total Sales Vol. 2016'!$A$1:$U$50</definedName>
  </definedNames>
  <calcPr calcId="152511"/>
</workbook>
</file>

<file path=xl/calcChain.xml><?xml version="1.0" encoding="utf-8"?>
<calcChain xmlns="http://schemas.openxmlformats.org/spreadsheetml/2006/main">
  <c r="T6" i="48" l="1"/>
  <c r="T38" i="48" l="1"/>
  <c r="T37" i="48"/>
  <c r="T36" i="48"/>
  <c r="T35" i="48"/>
  <c r="T34" i="48"/>
  <c r="T32" i="48"/>
  <c r="T27" i="48"/>
  <c r="T26" i="48"/>
  <c r="T25" i="48"/>
  <c r="T24" i="48"/>
  <c r="T23" i="48"/>
  <c r="T20" i="48"/>
  <c r="T8" i="48"/>
  <c r="S44" i="48" l="1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T40" i="48" s="1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Q32" i="48"/>
  <c r="P28" i="48"/>
  <c r="T28" i="48" s="1"/>
  <c r="O28" i="48"/>
  <c r="N28" i="48"/>
  <c r="M28" i="48"/>
  <c r="M14" i="48" s="1"/>
  <c r="L28" i="48"/>
  <c r="K28" i="48"/>
  <c r="J28" i="48"/>
  <c r="J14" i="48" s="1"/>
  <c r="J15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T13" i="48" s="1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T12" i="48" s="1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T11" i="48" s="1"/>
  <c r="O11" i="48"/>
  <c r="N11" i="48"/>
  <c r="M11" i="48"/>
  <c r="L11" i="48"/>
  <c r="K11" i="48"/>
  <c r="J11" i="48"/>
  <c r="I11" i="48"/>
  <c r="H11" i="48"/>
  <c r="G11" i="48"/>
  <c r="F11" i="48"/>
  <c r="E11" i="48"/>
  <c r="P10" i="48"/>
  <c r="T10" i="48" s="1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T9" i="48" s="1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P14" i="48" l="1"/>
  <c r="T14" i="48" s="1"/>
  <c r="O14" i="48"/>
  <c r="O15" i="48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Q24" i="48"/>
  <c r="I14" i="48"/>
  <c r="I15" i="48" s="1"/>
  <c r="H14" i="48"/>
  <c r="H15" i="48" s="1"/>
  <c r="G14" i="48"/>
  <c r="G15" i="48"/>
  <c r="S14" i="48"/>
  <c r="Q11" i="48"/>
  <c r="F14" i="48"/>
  <c r="F15" i="48" s="1"/>
  <c r="Q12" i="48"/>
  <c r="E45" i="48"/>
  <c r="Q44" i="48"/>
  <c r="Q40" i="48"/>
  <c r="F45" i="48"/>
  <c r="H45" i="48"/>
  <c r="J45" i="48"/>
  <c r="L45" i="48"/>
  <c r="N45" i="48"/>
  <c r="Q6" i="48"/>
  <c r="Q7" i="48"/>
  <c r="Q9" i="48"/>
  <c r="Q13" i="48"/>
  <c r="G45" i="48"/>
  <c r="I45" i="48"/>
  <c r="K45" i="48"/>
  <c r="M45" i="48"/>
  <c r="O45" i="48"/>
  <c r="Q28" i="48"/>
  <c r="Q8" i="48"/>
  <c r="P45" i="48"/>
  <c r="T45" i="48" s="1"/>
  <c r="P15" i="48" l="1"/>
  <c r="T15" i="48" s="1"/>
  <c r="N15" i="48"/>
  <c r="Q14" i="48"/>
  <c r="K15" i="48"/>
  <c r="Q45" i="48"/>
  <c r="S15" i="48"/>
  <c r="Q15" i="48" l="1"/>
  <c r="S28" i="47"/>
  <c r="E8" i="47" l="1"/>
  <c r="Q36" i="47"/>
  <c r="Q24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T43" i="47" s="1"/>
  <c r="Q42" i="47"/>
  <c r="T42" i="47" s="1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T39" i="47" s="1"/>
  <c r="Q38" i="47"/>
  <c r="T38" i="47" s="1"/>
  <c r="Q37" i="47"/>
  <c r="T37" i="47" s="1"/>
  <c r="Q35" i="47"/>
  <c r="T35" i="47" s="1"/>
  <c r="Q34" i="47"/>
  <c r="T34" i="47" s="1"/>
  <c r="Q33" i="47"/>
  <c r="T33" i="47" s="1"/>
  <c r="Q32" i="47"/>
  <c r="T32" i="47" s="1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T27" i="47" s="1"/>
  <c r="Q26" i="47"/>
  <c r="T26" i="47" s="1"/>
  <c r="Q25" i="47"/>
  <c r="T25" i="47" s="1"/>
  <c r="Q23" i="47"/>
  <c r="T23" i="47" s="1"/>
  <c r="Q20" i="47"/>
  <c r="T20" i="47" s="1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7" i="47" l="1"/>
  <c r="H14" i="47"/>
  <c r="H15" i="47" s="1"/>
  <c r="T8" i="47"/>
  <c r="T44" i="47"/>
  <c r="T9" i="47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Q11" i="47"/>
  <c r="T11" i="47" s="1"/>
  <c r="Q44" i="47"/>
  <c r="Q6" i="47"/>
  <c r="T6" i="47" s="1"/>
  <c r="Q7" i="47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U45" i="47"/>
  <c r="S45" i="47"/>
  <c r="P15" i="47"/>
  <c r="S15" i="44"/>
  <c r="S13" i="44"/>
  <c r="S12" i="44"/>
  <c r="S11" i="44"/>
  <c r="S10" i="44"/>
  <c r="S9" i="44"/>
  <c r="S8" i="44"/>
  <c r="S7" i="44"/>
  <c r="S6" i="44"/>
  <c r="S14" i="44" s="1"/>
  <c r="T45" i="47" l="1"/>
  <c r="T14" i="47"/>
  <c r="M15" i="47"/>
  <c r="L15" i="47"/>
  <c r="Q14" i="47"/>
  <c r="I15" i="47"/>
  <c r="S15" i="47"/>
  <c r="Q45" i="47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Q8" i="46" s="1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F44" i="46" s="1"/>
  <c r="S43" i="46"/>
  <c r="P44" i="33"/>
  <c r="P45" i="33" s="1"/>
  <c r="O44" i="33"/>
  <c r="N44" i="33"/>
  <c r="N45" i="33" s="1"/>
  <c r="M44" i="33"/>
  <c r="M45" i="33"/>
  <c r="L44" i="33"/>
  <c r="L45" i="33" s="1"/>
  <c r="K44" i="33"/>
  <c r="J44" i="33"/>
  <c r="J45" i="33" s="1"/>
  <c r="I44" i="33"/>
  <c r="H44" i="33"/>
  <c r="G44" i="33"/>
  <c r="F44" i="33"/>
  <c r="E44" i="33"/>
  <c r="U44" i="33"/>
  <c r="Q43" i="33"/>
  <c r="Q44" i="33" s="1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U15" i="33"/>
  <c r="U16" i="33" s="1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10" i="33" s="1"/>
  <c r="S23" i="33"/>
  <c r="S22" i="33"/>
  <c r="S8" i="33" s="1"/>
  <c r="S21" i="33"/>
  <c r="S14" i="33"/>
  <c r="U39" i="46"/>
  <c r="S39" i="46"/>
  <c r="P39" i="46"/>
  <c r="O39" i="46"/>
  <c r="N39" i="46"/>
  <c r="N44" i="46" s="1"/>
  <c r="M39" i="46"/>
  <c r="L39" i="46"/>
  <c r="K39" i="46"/>
  <c r="J39" i="46"/>
  <c r="J44" i="46" s="1"/>
  <c r="I39" i="46"/>
  <c r="H39" i="46"/>
  <c r="G39" i="46"/>
  <c r="G44" i="46" s="1"/>
  <c r="F39" i="46"/>
  <c r="F14" i="46" s="1"/>
  <c r="F15" i="46" s="1"/>
  <c r="S28" i="46"/>
  <c r="P28" i="46"/>
  <c r="O28" i="46"/>
  <c r="N28" i="46"/>
  <c r="M28" i="46"/>
  <c r="L28" i="46"/>
  <c r="K28" i="46"/>
  <c r="J28" i="46"/>
  <c r="I28" i="46"/>
  <c r="H28" i="46"/>
  <c r="G28" i="46"/>
  <c r="G14" i="46" s="1"/>
  <c r="G15" i="46" s="1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Q13" i="46" s="1"/>
  <c r="T13" i="46" s="1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6" i="41"/>
  <c r="H33" i="41"/>
  <c r="H32" i="41"/>
  <c r="H35" i="41" s="1"/>
  <c r="H37" i="41" s="1"/>
  <c r="H34" i="41"/>
  <c r="H19" i="41"/>
  <c r="H7" i="41"/>
  <c r="H24" i="33"/>
  <c r="Q42" i="33"/>
  <c r="T42" i="33"/>
  <c r="G33" i="41"/>
  <c r="G32" i="41"/>
  <c r="G34" i="41" s="1"/>
  <c r="G35" i="41"/>
  <c r="G31" i="41"/>
  <c r="G28" i="41"/>
  <c r="G25" i="41"/>
  <c r="G22" i="41"/>
  <c r="G18" i="41"/>
  <c r="G36" i="41" s="1"/>
  <c r="G17" i="41"/>
  <c r="G19" i="41"/>
  <c r="G16" i="41"/>
  <c r="G13" i="41"/>
  <c r="G10" i="41"/>
  <c r="G7" i="41"/>
  <c r="F33" i="41"/>
  <c r="F36" i="41"/>
  <c r="F32" i="41"/>
  <c r="F34" i="41"/>
  <c r="F31" i="41"/>
  <c r="F28" i="41"/>
  <c r="F25" i="41"/>
  <c r="F22" i="41"/>
  <c r="F18" i="41"/>
  <c r="F17" i="41"/>
  <c r="F19" i="41" s="1"/>
  <c r="F35" i="41"/>
  <c r="F37" i="41"/>
  <c r="F16" i="41"/>
  <c r="F13" i="41"/>
  <c r="F10" i="41"/>
  <c r="F7" i="41"/>
  <c r="M15" i="44"/>
  <c r="F14" i="44"/>
  <c r="F15" i="44"/>
  <c r="G14" i="44"/>
  <c r="G15" i="44" s="1"/>
  <c r="H14" i="44"/>
  <c r="H15" i="44"/>
  <c r="I14" i="44"/>
  <c r="I15" i="44" s="1"/>
  <c r="J14" i="44"/>
  <c r="J15" i="44"/>
  <c r="K14" i="44"/>
  <c r="K15" i="44" s="1"/>
  <c r="L14" i="44"/>
  <c r="L15" i="44" s="1"/>
  <c r="M14" i="44"/>
  <c r="N14" i="44"/>
  <c r="N15" i="44"/>
  <c r="O14" i="44"/>
  <c r="O15" i="44" s="1"/>
  <c r="P14" i="44"/>
  <c r="P15" i="44"/>
  <c r="Q14" i="44"/>
  <c r="Q15" i="44" s="1"/>
  <c r="E14" i="44"/>
  <c r="E15" i="44"/>
  <c r="T15" i="44" s="1"/>
  <c r="I15" i="43"/>
  <c r="Q15" i="43"/>
  <c r="F14" i="43"/>
  <c r="F15" i="43"/>
  <c r="G14" i="43"/>
  <c r="G15" i="43" s="1"/>
  <c r="H14" i="43"/>
  <c r="H15" i="43" s="1"/>
  <c r="I14" i="43"/>
  <c r="J14" i="43"/>
  <c r="J15" i="43"/>
  <c r="K14" i="43"/>
  <c r="K15" i="43" s="1"/>
  <c r="L14" i="43"/>
  <c r="L15" i="43"/>
  <c r="M14" i="43"/>
  <c r="M15" i="43" s="1"/>
  <c r="N14" i="43"/>
  <c r="N15" i="43"/>
  <c r="O14" i="43"/>
  <c r="O15" i="43" s="1"/>
  <c r="P14" i="43"/>
  <c r="P15" i="43" s="1"/>
  <c r="Q14" i="43"/>
  <c r="E14" i="43"/>
  <c r="E15" i="43"/>
  <c r="H39" i="33"/>
  <c r="G39" i="33"/>
  <c r="G13" i="33" s="1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I45" i="33" s="1"/>
  <c r="H35" i="33"/>
  <c r="G35" i="33"/>
  <c r="F35" i="33"/>
  <c r="F9" i="33" s="1"/>
  <c r="H34" i="33"/>
  <c r="H40" i="33" s="1"/>
  <c r="H45" i="33" s="1"/>
  <c r="G34" i="33"/>
  <c r="F34" i="33"/>
  <c r="P40" i="33"/>
  <c r="O40" i="33"/>
  <c r="O45" i="33" s="1"/>
  <c r="N40" i="33"/>
  <c r="M40" i="33"/>
  <c r="K40" i="33"/>
  <c r="K45" i="33" s="1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H13" i="33" s="1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G8" i="33"/>
  <c r="N7" i="33"/>
  <c r="H21" i="33"/>
  <c r="H7" i="33" s="1"/>
  <c r="G21" i="33"/>
  <c r="G7" i="33" s="1"/>
  <c r="F21" i="33"/>
  <c r="E39" i="33"/>
  <c r="E38" i="33"/>
  <c r="Q38" i="33"/>
  <c r="E37" i="33"/>
  <c r="E36" i="33"/>
  <c r="E35" i="33"/>
  <c r="E34" i="33"/>
  <c r="Q34" i="33" s="1"/>
  <c r="E33" i="33"/>
  <c r="E28" i="33"/>
  <c r="E27" i="33"/>
  <c r="E26" i="33"/>
  <c r="E12" i="33" s="1"/>
  <c r="E25" i="33"/>
  <c r="E11" i="33" s="1"/>
  <c r="E24" i="33"/>
  <c r="E9" i="33"/>
  <c r="E8" i="33"/>
  <c r="E21" i="33"/>
  <c r="E7" i="33" s="1"/>
  <c r="E33" i="41"/>
  <c r="E32" i="41"/>
  <c r="E34" i="41" s="1"/>
  <c r="E35" i="41"/>
  <c r="E37" i="41" s="1"/>
  <c r="E31" i="41"/>
  <c r="E28" i="41"/>
  <c r="E25" i="41"/>
  <c r="E22" i="41"/>
  <c r="E18" i="41"/>
  <c r="E19" i="41" s="1"/>
  <c r="E36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L15" i="33" s="1"/>
  <c r="O29" i="33"/>
  <c r="O15" i="33" s="1"/>
  <c r="O16" i="33" s="1"/>
  <c r="Q23" i="33"/>
  <c r="P29" i="33"/>
  <c r="P15" i="33" s="1"/>
  <c r="P16" i="33" s="1"/>
  <c r="P7" i="33"/>
  <c r="Q27" i="33"/>
  <c r="N11" i="33"/>
  <c r="N12" i="33"/>
  <c r="U45" i="33"/>
  <c r="E39" i="46"/>
  <c r="E44" i="46"/>
  <c r="E14" i="46"/>
  <c r="E15" i="46" s="1"/>
  <c r="I29" i="33"/>
  <c r="J29" i="33"/>
  <c r="S44" i="46"/>
  <c r="S14" i="46"/>
  <c r="G37" i="41" l="1"/>
  <c r="T15" i="43"/>
  <c r="L16" i="33"/>
  <c r="K15" i="33"/>
  <c r="K16" i="33" s="1"/>
  <c r="Q24" i="33"/>
  <c r="T24" i="33" s="1"/>
  <c r="Q28" i="33"/>
  <c r="T28" i="33" s="1"/>
  <c r="Q36" i="33"/>
  <c r="Q39" i="33"/>
  <c r="T39" i="33" s="1"/>
  <c r="G40" i="33"/>
  <c r="G45" i="33" s="1"/>
  <c r="T6" i="46"/>
  <c r="T8" i="46"/>
  <c r="T12" i="46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T44" i="33"/>
  <c r="S29" i="33"/>
  <c r="S9" i="33"/>
  <c r="S11" i="33"/>
  <c r="S13" i="33"/>
  <c r="Q15" i="47"/>
  <c r="T15" i="47" s="1"/>
  <c r="I15" i="33"/>
  <c r="I16" i="33" s="1"/>
  <c r="H10" i="33"/>
  <c r="G29" i="33"/>
  <c r="G15" i="33" s="1"/>
  <c r="G16" i="33" s="1"/>
  <c r="P14" i="46"/>
  <c r="P15" i="46" s="1"/>
  <c r="O14" i="46"/>
  <c r="O44" i="46"/>
  <c r="O15" i="46"/>
  <c r="T27" i="33"/>
  <c r="T34" i="33"/>
  <c r="T36" i="33"/>
  <c r="T38" i="33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T11" i="33" s="1"/>
  <c r="U44" i="46"/>
  <c r="S15" i="46"/>
  <c r="E13" i="33"/>
  <c r="Q39" i="46"/>
  <c r="M14" i="46"/>
  <c r="M15" i="46" s="1"/>
  <c r="F40" i="33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Q7" i="33" s="1"/>
  <c r="H29" i="33"/>
  <c r="H15" i="33" s="1"/>
  <c r="H16" i="33" s="1"/>
  <c r="G9" i="33"/>
  <c r="Q9" i="33" s="1"/>
  <c r="G12" i="33"/>
  <c r="F13" i="33"/>
  <c r="Q10" i="46"/>
  <c r="T10" i="46" s="1"/>
  <c r="I44" i="46"/>
  <c r="Q6" i="46"/>
  <c r="Q7" i="46"/>
  <c r="T7" i="46" s="1"/>
  <c r="I14" i="46"/>
  <c r="I15" i="46" s="1"/>
  <c r="Q11" i="46"/>
  <c r="T11" i="46" s="1"/>
  <c r="Q12" i="46"/>
  <c r="U14" i="46"/>
  <c r="U15" i="46" s="1"/>
  <c r="H14" i="46"/>
  <c r="H15" i="46" s="1"/>
  <c r="Q28" i="46"/>
  <c r="T28" i="46" s="1"/>
  <c r="F45" i="33"/>
  <c r="T9" i="33" l="1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16" i="33" s="1"/>
  <c r="Q8" i="33"/>
  <c r="T8" i="33" s="1"/>
  <c r="Q29" i="33"/>
  <c r="T29" i="33" s="1"/>
  <c r="Q13" i="33"/>
  <c r="T13" i="33" s="1"/>
  <c r="T7" i="33"/>
  <c r="K15" i="46"/>
  <c r="Q14" i="46"/>
  <c r="T14" i="46" s="1"/>
  <c r="T40" i="33"/>
  <c r="T16" i="33" l="1"/>
  <c r="Q15" i="33"/>
  <c r="T15" i="33" s="1"/>
  <c r="Q15" i="46"/>
  <c r="T15" i="46" s="1"/>
</calcChain>
</file>

<file path=xl/sharedStrings.xml><?xml version="1.0" encoding="utf-8"?>
<sst xmlns="http://schemas.openxmlformats.org/spreadsheetml/2006/main" count="795" uniqueCount="215">
  <si>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</si>
  <si>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</si>
  <si>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</si>
  <si>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</si>
  <si>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</si>
  <si>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</si>
  <si>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</si>
  <si>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</si>
  <si>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</si>
  <si>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</si>
  <si>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</si>
  <si>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</si>
  <si>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</si>
  <si>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</si>
  <si>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</si>
  <si>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</si>
  <si>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</si>
  <si>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</si>
  <si>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</si>
  <si>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</si>
  <si>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</si>
  <si>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</si>
  <si>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</si>
  <si>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</si>
  <si>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</si>
  <si>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</si>
  <si>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</si>
  <si>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</si>
  <si>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</si>
  <si>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</si>
  <si>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</si>
  <si>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</si>
  <si>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</si>
  <si>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</si>
  <si>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</si>
  <si>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</si>
  <si>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</si>
  <si>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</si>
  <si>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</si>
  <si>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</si>
  <si>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</si>
  <si>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</si>
  <si>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</si>
  <si>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</si>
  <si>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</si>
  <si>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</si>
  <si>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</si>
  <si>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</si>
  <si>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</si>
  <si>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</si>
  <si>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</si>
  <si>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</si>
  <si>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</si>
  <si>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</si>
  <si>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</si>
  <si>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</si>
  <si>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</si>
  <si>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</si>
  <si>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</si>
  <si>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</si>
  <si>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</si>
  <si>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</si>
  <si>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</si>
  <si>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</si>
  <si>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</si>
  <si>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</si>
  <si>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</si>
  <si>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</si>
  <si>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</si>
  <si>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</si>
  <si>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</si>
  <si>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</si>
  <si>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</si>
  <si>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</si>
  <si>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</si>
  <si>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</si>
  <si>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</si>
  <si>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</si>
  <si>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</si>
  <si>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</si>
  <si>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</si>
  <si>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</si>
  <si>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</si>
  <si>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</si>
  <si>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</si>
  <si>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</si>
  <si>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</si>
  <si>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</si>
  <si>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</si>
  <si>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</si>
  <si>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</si>
  <si>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</si>
  <si>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</si>
  <si>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</si>
  <si>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</si>
  <si>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</si>
  <si>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</si>
  <si>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</si>
  <si>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</si>
  <si>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</si>
  <si>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</si>
  <si>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</si>
  <si>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</si>
  <si>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</si>
  <si>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</si>
  <si>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</si>
  <si>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</si>
  <si>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</si>
  <si>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</si>
  <si>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</si>
  <si>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</si>
  <si>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</si>
  <si>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</si>
  <si>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</si>
  <si>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</si>
  <si>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Yr 2014</t>
    <phoneticPr fontId="2" type="noConversion"/>
  </si>
  <si>
    <t>Yr 2013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</si>
  <si>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</si>
  <si>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</si>
  <si>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</si>
  <si>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</si>
  <si>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</si>
  <si>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</si>
  <si>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</si>
  <si>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</si>
  <si>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</si>
  <si>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</si>
  <si>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</si>
  <si>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</si>
  <si>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</si>
  <si>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</si>
  <si>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</si>
  <si>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</si>
  <si>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</si>
  <si>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</si>
  <si>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</si>
  <si>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</si>
  <si>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</si>
  <si>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</si>
  <si>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</si>
  <si>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</si>
  <si>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</si>
  <si>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</si>
  <si>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</si>
  <si>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</si>
  <si>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</si>
  <si>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</si>
  <si>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</si>
  <si>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</si>
  <si>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</si>
  <si>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</si>
  <si>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</si>
  <si>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</si>
  <si>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</si>
  <si>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</si>
  <si>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</si>
  <si>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</si>
  <si>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</si>
  <si>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</si>
  <si>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</si>
  <si>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</si>
  <si>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</si>
  <si>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</si>
  <si>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</si>
  <si>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</si>
  <si>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</si>
  <si>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</si>
  <si>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</si>
  <si>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</si>
  <si>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</si>
  <si>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</si>
  <si>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</si>
  <si>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</si>
  <si>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</si>
  <si>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</si>
  <si>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</si>
  <si>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</si>
  <si>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</si>
  <si>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</si>
  <si>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</si>
  <si>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</si>
  <si>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</si>
  <si>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</si>
  <si>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</si>
  <si>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</si>
  <si>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</si>
  <si>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</si>
  <si>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</si>
  <si>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</si>
  <si>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</si>
  <si>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</si>
  <si>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</si>
  <si>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</si>
  <si>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</si>
  <si>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</si>
  <si>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</si>
  <si>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</si>
  <si>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</si>
  <si>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</si>
  <si>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</si>
  <si>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</si>
  <si>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</si>
  <si>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</si>
  <si>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</si>
  <si>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</si>
  <si>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</si>
  <si>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</si>
  <si>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</si>
  <si>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FY 2016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</si>
  <si>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</si>
  <si>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</si>
  <si>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</si>
  <si>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</si>
  <si>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</si>
  <si>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YoY (December)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</si>
</sst>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4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0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5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</cellStyleXfs>
  <cellXfs count="338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8" fillId="34" borderId="0" xfId="0" applyFont="1" applyFill="1">
      <alignment vertical="center"/>
    </xf>
    <xf numFmtId="0" fontId="138" fillId="34" borderId="0" xfId="0" applyFont="1" applyFill="1" applyBorder="1">
      <alignment vertical="center"/>
    </xf>
    <xf numFmtId="0" fontId="139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0" fontId="123" fillId="34" borderId="0" xfId="0" applyFont="1" applyFill="1" applyAlignment="1">
      <alignment horizontal="center" vertical="center"/>
    </xf>
    <xf numFmtId="0" fontId="137" fillId="34" borderId="0" xfId="0" applyFont="1" applyFill="1" applyAlignment="1">
      <alignment horizontal="left" vertical="center"/>
    </xf>
    <xf numFmtId="0" fontId="140" fillId="34" borderId="0" xfId="0" applyFont="1" applyFill="1" applyAlignment="1">
      <alignment horizontal="right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5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559726</xdr:colOff>
      <xdr:row>1</xdr:row>
      <xdr:rowOff>65943</xdr:rowOff>
    </xdr:from>
    <xdr:to>
      <xdr:col>11</xdr:col>
      <xdr:colOff>469533</xdr:colOff>
      <xdr:row>16</xdr:row>
      <xdr:rowOff>58616</xdr:rowOff>
    </xdr:to>
    <xdr:pic>
      <xdr:nvPicPr>
        <xdr:cNvPr id="4" name="Picture 3" descr="C:\Users\046081\Desktop\20160302_티볼리_에어_사전계약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5611" y="278424"/>
          <a:ext cx="5419653" cy="38319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 refreshError="1"/>
      <sheetData sheetId="1" refreshError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zoomScale="130" zoomScaleNormal="100" zoomScaleSheetLayoutView="130" workbookViewId="0">
      <selection activeCell="H22" sqref="H22"/>
    </sheetView>
  </sheetViews>
  <sheetFormatPr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302" t="s">
        <v>56</v>
      </c>
      <c r="B19" s="302"/>
      <c r="C19" s="302"/>
      <c r="D19" s="302"/>
      <c r="E19" s="302"/>
      <c r="F19" s="302"/>
      <c r="G19" s="302"/>
      <c r="H19" s="82"/>
      <c r="I19" s="81"/>
      <c r="J19" s="81"/>
      <c r="K19" s="77"/>
      <c r="L19" s="77"/>
    </row>
    <row r="20" spans="1:12" ht="16.5" customHeight="1">
      <c r="A20" s="302"/>
      <c r="B20" s="302"/>
      <c r="C20" s="302"/>
      <c r="D20" s="302"/>
      <c r="E20" s="302"/>
      <c r="F20" s="302"/>
      <c r="G20" s="302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206</v>
      </c>
      <c r="H21" s="82"/>
      <c r="I21" s="78"/>
      <c r="J21" s="78"/>
      <c r="K21" s="75"/>
      <c r="L21" s="75"/>
    </row>
    <row r="22" spans="1:12" ht="23.25">
      <c r="A22" s="145"/>
      <c r="B22" s="145" t="s">
        <v>207</v>
      </c>
      <c r="C22" s="145"/>
      <c r="D22" s="145"/>
      <c r="E22" s="283"/>
      <c r="F22" s="283"/>
      <c r="G22" s="283"/>
      <c r="H22" s="78"/>
      <c r="I22" s="78"/>
      <c r="J22" s="78"/>
      <c r="K22" s="75"/>
      <c r="L22" s="75"/>
    </row>
    <row r="23" spans="1:12" ht="21" customHeight="1">
      <c r="A23" s="145"/>
      <c r="B23" s="145" t="s">
        <v>208</v>
      </c>
      <c r="C23" s="145"/>
      <c r="D23" s="145"/>
      <c r="E23" s="282"/>
      <c r="F23" s="282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303" t="s">
        <v>80</v>
      </c>
      <c r="H25" s="303"/>
      <c r="I25" s="303"/>
      <c r="J25" s="303"/>
      <c r="K25" s="303"/>
      <c r="L25" s="303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abSelected="1" zoomScale="80" zoomScaleNormal="80" workbookViewId="0">
      <pane xSplit="4" topLeftCell="E1" activePane="topRight" state="frozen"/>
      <selection pane="topRight" activeCell="T17" sqref="T17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202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08" t="s">
        <v>203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214</v>
      </c>
      <c r="T3" s="312"/>
      <c r="U3" s="313"/>
    </row>
    <row r="4" spans="1:21" ht="16.5">
      <c r="A4" s="314" t="s">
        <v>16</v>
      </c>
      <c r="B4" s="315"/>
      <c r="C4" s="316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204</v>
      </c>
      <c r="T4" s="13" t="s">
        <v>29</v>
      </c>
      <c r="U4" s="13" t="s">
        <v>205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17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1274</v>
      </c>
      <c r="T6" s="187">
        <f>P6/S6-1</f>
        <v>-5.0235478806907374E-2</v>
      </c>
      <c r="U6" s="22">
        <f>U20+U32</f>
        <v>1073</v>
      </c>
    </row>
    <row r="7" spans="1:21" ht="15.75" customHeight="1">
      <c r="A7" s="25"/>
      <c r="B7" s="318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</v>
      </c>
    </row>
    <row r="8" spans="1:21" ht="15.75" customHeight="1">
      <c r="A8" s="25"/>
      <c r="B8" s="318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5</v>
      </c>
      <c r="T8" s="208">
        <f t="shared" ref="T8:T15" si="5">P8/S8-1</f>
        <v>-1</v>
      </c>
      <c r="U8" s="29">
        <f>U22+U34</f>
        <v>50</v>
      </c>
    </row>
    <row r="9" spans="1:21" ht="15.75" customHeight="1">
      <c r="A9" s="25"/>
      <c r="B9" s="318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2344</v>
      </c>
      <c r="T9" s="188">
        <f t="shared" si="5"/>
        <v>-0.40571672354948807</v>
      </c>
      <c r="U9" s="29">
        <f>U23+U35</f>
        <v>7021</v>
      </c>
    </row>
    <row r="10" spans="1:21" ht="15.75" customHeight="1">
      <c r="A10" s="25"/>
      <c r="B10" s="280"/>
      <c r="C10" s="27" t="s">
        <v>112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6880</v>
      </c>
      <c r="T10" s="208">
        <f t="shared" si="5"/>
        <v>0.37398255813953485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3400</v>
      </c>
      <c r="T11" s="189">
        <f t="shared" si="5"/>
        <v>7.5294117647058734E-2</v>
      </c>
      <c r="U11" s="23">
        <f>U25+U37</f>
        <v>2922</v>
      </c>
    </row>
    <row r="12" spans="1:21" ht="15.75" customHeight="1">
      <c r="A12" s="25"/>
      <c r="B12" s="280" t="s">
        <v>37</v>
      </c>
      <c r="C12" s="27" t="s">
        <v>58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1068</v>
      </c>
      <c r="T12" s="188">
        <f t="shared" si="5"/>
        <v>-0.1685393258426966</v>
      </c>
      <c r="U12" s="29">
        <f>U26+U38</f>
        <v>1379</v>
      </c>
    </row>
    <row r="13" spans="1:21" ht="15.75" customHeight="1">
      <c r="A13" s="25"/>
      <c r="B13" s="281" t="s">
        <v>38</v>
      </c>
      <c r="C13" s="36" t="s">
        <v>118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145</v>
      </c>
      <c r="T13" s="189">
        <f t="shared" si="5"/>
        <v>-0.27586206896551724</v>
      </c>
      <c r="U13" s="23">
        <f>U27+U39</f>
        <v>311</v>
      </c>
    </row>
    <row r="14" spans="1:21" ht="15.75" customHeight="1">
      <c r="A14" s="150"/>
      <c r="B14" s="319" t="s">
        <v>95</v>
      </c>
      <c r="C14" s="320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15116</v>
      </c>
      <c r="T14" s="190">
        <f t="shared" si="5"/>
        <v>0.10512040222281027</v>
      </c>
      <c r="U14" s="170">
        <f>SUM(U6:U13)</f>
        <v>12764</v>
      </c>
    </row>
    <row r="15" spans="1:21" ht="15.75" customHeight="1">
      <c r="A15" s="39"/>
      <c r="B15" s="306" t="s">
        <v>81</v>
      </c>
      <c r="C15" s="307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15116</v>
      </c>
      <c r="T15" s="196">
        <f t="shared" si="5"/>
        <v>0.10512040222281027</v>
      </c>
      <c r="U15" s="194">
        <f>U14+U44</f>
        <v>12980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4" t="s">
        <v>39</v>
      </c>
      <c r="B18" s="315"/>
      <c r="C18" s="316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204</v>
      </c>
      <c r="T18" s="13" t="s">
        <v>29</v>
      </c>
      <c r="U18" s="13" t="s">
        <v>205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17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915</v>
      </c>
      <c r="T20" s="180">
        <f>P20/S20-1</f>
        <v>-0.18688524590163935</v>
      </c>
      <c r="U20" s="22">
        <v>830</v>
      </c>
    </row>
    <row r="21" spans="1:21" ht="15.75" customHeight="1">
      <c r="A21" s="25"/>
      <c r="B21" s="318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318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318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1714</v>
      </c>
      <c r="T23" s="181">
        <f t="shared" ref="T23:T28" si="9">P23/S23-1</f>
        <v>-0.42765460910151687</v>
      </c>
      <c r="U23" s="29">
        <v>3549</v>
      </c>
    </row>
    <row r="24" spans="1:21" ht="15.75" customHeight="1">
      <c r="A24" s="25"/>
      <c r="B24" s="280"/>
      <c r="C24" s="27" t="s">
        <v>111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5212</v>
      </c>
      <c r="T24" s="208">
        <f t="shared" si="9"/>
        <v>7.6937835763622342E-2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2578</v>
      </c>
      <c r="T25" s="182">
        <f t="shared" si="9"/>
        <v>5.081458494957336E-2</v>
      </c>
      <c r="U25" s="34">
        <v>2497</v>
      </c>
    </row>
    <row r="26" spans="1:21" ht="15.75" customHeight="1">
      <c r="A26" s="25"/>
      <c r="B26" s="280" t="s">
        <v>37</v>
      </c>
      <c r="C26" s="27" t="s">
        <v>57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787</v>
      </c>
      <c r="T26" s="181">
        <f t="shared" si="9"/>
        <v>-0.29733163913595939</v>
      </c>
      <c r="U26" s="29">
        <v>1074</v>
      </c>
    </row>
    <row r="27" spans="1:21" ht="15.75" customHeight="1">
      <c r="A27" s="25"/>
      <c r="B27" s="281" t="s">
        <v>38</v>
      </c>
      <c r="C27" s="36" t="s">
        <v>118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145</v>
      </c>
      <c r="T27" s="182">
        <f t="shared" si="9"/>
        <v>-0.31034482758620685</v>
      </c>
      <c r="U27" s="34">
        <v>311</v>
      </c>
    </row>
    <row r="28" spans="1:21" ht="15.75" customHeight="1">
      <c r="A28" s="39"/>
      <c r="B28" s="326" t="s">
        <v>82</v>
      </c>
      <c r="C28" s="327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 t="shared" ref="S28" si="11">SUM(S20:S27)</f>
        <v>11351</v>
      </c>
      <c r="T28" s="183">
        <f t="shared" si="9"/>
        <v>-5.735177517399348E-2</v>
      </c>
      <c r="U28" s="44">
        <f>SUM(U20:U27)</f>
        <v>8261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4" t="s">
        <v>45</v>
      </c>
      <c r="B30" s="315"/>
      <c r="C30" s="316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204</v>
      </c>
      <c r="T30" s="13" t="s">
        <v>29</v>
      </c>
      <c r="U30" s="13" t="s">
        <v>205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17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2">SUM(E32:P32)</f>
        <v>5992</v>
      </c>
      <c r="R32" s="23"/>
      <c r="S32" s="21">
        <v>359</v>
      </c>
      <c r="T32" s="180">
        <f>P32/S32-1</f>
        <v>0.29805013927576596</v>
      </c>
      <c r="U32" s="22">
        <v>243</v>
      </c>
    </row>
    <row r="33" spans="1:21" ht="15.75" customHeight="1">
      <c r="A33" s="25"/>
      <c r="B33" s="318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/>
      <c r="T33" s="181"/>
      <c r="U33" s="29">
        <v>8</v>
      </c>
    </row>
    <row r="34" spans="1:21" ht="15.75" customHeight="1">
      <c r="A34" s="25"/>
      <c r="B34" s="318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5</v>
      </c>
      <c r="R34" s="23"/>
      <c r="S34" s="28">
        <v>5</v>
      </c>
      <c r="T34" s="208">
        <f t="shared" ref="T34:T38" si="13">P34/S34-1</f>
        <v>-1</v>
      </c>
      <c r="U34" s="29">
        <v>50</v>
      </c>
    </row>
    <row r="35" spans="1:21" ht="15.75" customHeight="1">
      <c r="A35" s="25"/>
      <c r="B35" s="318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2"/>
        <v>5616</v>
      </c>
      <c r="R35" s="23"/>
      <c r="S35" s="28">
        <v>630</v>
      </c>
      <c r="T35" s="181">
        <f t="shared" si="13"/>
        <v>-0.34603174603174602</v>
      </c>
      <c r="U35" s="29">
        <v>3472</v>
      </c>
    </row>
    <row r="36" spans="1:21" ht="15.75" customHeight="1">
      <c r="A36" s="25"/>
      <c r="B36" s="280"/>
      <c r="C36" s="27" t="s">
        <v>111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2"/>
        <v>28886</v>
      </c>
      <c r="R36" s="23"/>
      <c r="S36" s="28">
        <v>1668</v>
      </c>
      <c r="T36" s="208">
        <f t="shared" si="13"/>
        <v>1.3021582733812949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2"/>
        <v>8229</v>
      </c>
      <c r="R37" s="23"/>
      <c r="S37" s="33">
        <v>822</v>
      </c>
      <c r="T37" s="182">
        <f t="shared" si="13"/>
        <v>0.15206812652068136</v>
      </c>
      <c r="U37" s="34">
        <v>425</v>
      </c>
    </row>
    <row r="38" spans="1:21" ht="15.75" customHeight="1">
      <c r="A38" s="25"/>
      <c r="B38" s="280" t="s">
        <v>37</v>
      </c>
      <c r="C38" s="27" t="s">
        <v>57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2"/>
        <v>3460</v>
      </c>
      <c r="R38" s="23"/>
      <c r="S38" s="28">
        <v>281</v>
      </c>
      <c r="T38" s="181">
        <f t="shared" si="13"/>
        <v>0.19217081850533813</v>
      </c>
      <c r="U38" s="29">
        <v>305</v>
      </c>
    </row>
    <row r="39" spans="1:21" ht="15.75" customHeight="1">
      <c r="A39" s="25"/>
      <c r="B39" s="281" t="s">
        <v>38</v>
      </c>
      <c r="C39" s="36" t="s">
        <v>117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2"/>
        <v>12</v>
      </c>
      <c r="R39" s="23"/>
      <c r="S39" s="33"/>
      <c r="T39" s="300"/>
      <c r="U39" s="34"/>
    </row>
    <row r="40" spans="1:21" ht="15.75" customHeight="1">
      <c r="A40" s="39"/>
      <c r="B40" s="326" t="s">
        <v>98</v>
      </c>
      <c r="C40" s="327"/>
      <c r="D40" s="42"/>
      <c r="E40" s="43">
        <f>SUM(E32:E39)</f>
        <v>3511</v>
      </c>
      <c r="F40" s="43">
        <f t="shared" ref="F40:P40" si="14">SUM(F32:F39)</f>
        <v>3592</v>
      </c>
      <c r="G40" s="43">
        <f t="shared" si="14"/>
        <v>3941</v>
      </c>
      <c r="H40" s="43">
        <f t="shared" si="14"/>
        <v>4329</v>
      </c>
      <c r="I40" s="43">
        <f t="shared" si="14"/>
        <v>4091</v>
      </c>
      <c r="J40" s="43">
        <f t="shared" si="14"/>
        <v>4327</v>
      </c>
      <c r="K40" s="43">
        <f t="shared" si="14"/>
        <v>5238</v>
      </c>
      <c r="L40" s="43">
        <f t="shared" si="14"/>
        <v>4502</v>
      </c>
      <c r="M40" s="43">
        <f t="shared" si="14"/>
        <v>4133</v>
      </c>
      <c r="N40" s="43">
        <f t="shared" si="14"/>
        <v>4278</v>
      </c>
      <c r="O40" s="43">
        <f t="shared" si="14"/>
        <v>4253</v>
      </c>
      <c r="P40" s="43">
        <f t="shared" si="14"/>
        <v>6005</v>
      </c>
      <c r="Q40" s="44">
        <f>SUM(E40:P40)</f>
        <v>52200</v>
      </c>
      <c r="R40" s="45"/>
      <c r="S40" s="43">
        <f t="shared" ref="S40" si="15">SUM(S32:S39)</f>
        <v>3765</v>
      </c>
      <c r="T40" s="183">
        <f>P40/S40-1</f>
        <v>0.59495351925630802</v>
      </c>
      <c r="U40" s="44">
        <f>SUM(U32:U39)</f>
        <v>4503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1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/>
      <c r="T42" s="184"/>
      <c r="U42" s="173">
        <v>216</v>
      </c>
    </row>
    <row r="43" spans="1:21" ht="15.75" customHeight="1">
      <c r="A43" s="204"/>
      <c r="B43" s="322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/>
      <c r="T43" s="216"/>
      <c r="U43" s="207"/>
    </row>
    <row r="44" spans="1:21" ht="15.75" customHeight="1">
      <c r="A44" s="150"/>
      <c r="B44" s="319" t="s">
        <v>96</v>
      </c>
      <c r="C44" s="320"/>
      <c r="D44" s="42"/>
      <c r="E44" s="43">
        <f>E43+E42</f>
        <v>0</v>
      </c>
      <c r="F44" s="43">
        <f t="shared" ref="F44:Q44" si="16">F43+F42</f>
        <v>0</v>
      </c>
      <c r="G44" s="43">
        <f t="shared" si="16"/>
        <v>0</v>
      </c>
      <c r="H44" s="43">
        <f t="shared" si="16"/>
        <v>0</v>
      </c>
      <c r="I44" s="43">
        <f t="shared" si="16"/>
        <v>0</v>
      </c>
      <c r="J44" s="43">
        <f t="shared" si="16"/>
        <v>90</v>
      </c>
      <c r="K44" s="43">
        <f t="shared" si="16"/>
        <v>0</v>
      </c>
      <c r="L44" s="43">
        <f t="shared" si="16"/>
        <v>0</v>
      </c>
      <c r="M44" s="43">
        <f t="shared" si="16"/>
        <v>0</v>
      </c>
      <c r="N44" s="43">
        <f t="shared" si="16"/>
        <v>0</v>
      </c>
      <c r="O44" s="43">
        <f t="shared" si="16"/>
        <v>0</v>
      </c>
      <c r="P44" s="43">
        <f t="shared" si="16"/>
        <v>0</v>
      </c>
      <c r="Q44" s="44">
        <f t="shared" si="16"/>
        <v>90</v>
      </c>
      <c r="R44" s="45"/>
      <c r="S44" s="43">
        <f t="shared" ref="S44" si="17">S43+S42</f>
        <v>0</v>
      </c>
      <c r="T44" s="183"/>
      <c r="U44" s="44">
        <f>U43+U42</f>
        <v>216</v>
      </c>
    </row>
    <row r="45" spans="1:21" ht="15.75" customHeight="1">
      <c r="A45" s="323" t="s">
        <v>97</v>
      </c>
      <c r="B45" s="324"/>
      <c r="C45" s="325"/>
      <c r="D45" s="42"/>
      <c r="E45" s="69">
        <f>E44+E40</f>
        <v>3511</v>
      </c>
      <c r="F45" s="69">
        <f t="shared" ref="F45:Q45" si="18">F44+F40</f>
        <v>3592</v>
      </c>
      <c r="G45" s="69">
        <f t="shared" si="18"/>
        <v>3941</v>
      </c>
      <c r="H45" s="69">
        <f t="shared" si="18"/>
        <v>4329</v>
      </c>
      <c r="I45" s="69">
        <f t="shared" si="18"/>
        <v>4091</v>
      </c>
      <c r="J45" s="69">
        <f t="shared" si="18"/>
        <v>4417</v>
      </c>
      <c r="K45" s="69">
        <f t="shared" si="18"/>
        <v>5238</v>
      </c>
      <c r="L45" s="69">
        <f t="shared" si="18"/>
        <v>4502</v>
      </c>
      <c r="M45" s="69">
        <f t="shared" si="18"/>
        <v>4133</v>
      </c>
      <c r="N45" s="69">
        <f t="shared" si="18"/>
        <v>4278</v>
      </c>
      <c r="O45" s="69">
        <f t="shared" si="18"/>
        <v>4253</v>
      </c>
      <c r="P45" s="69">
        <f t="shared" si="18"/>
        <v>6005</v>
      </c>
      <c r="Q45" s="70">
        <f t="shared" si="18"/>
        <v>52290</v>
      </c>
      <c r="R45" s="45"/>
      <c r="S45" s="69">
        <f t="shared" ref="S45" si="19">S44+S40</f>
        <v>3765</v>
      </c>
      <c r="T45" s="185">
        <f>P45/S45-1</f>
        <v>0.59495351925630802</v>
      </c>
      <c r="U45" s="70">
        <f>U40+U44</f>
        <v>4719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304" t="s">
        <v>209</v>
      </c>
      <c r="B47" s="305"/>
      <c r="C47" s="289" t="s">
        <v>211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213</v>
      </c>
      <c r="C48" s="290" t="s">
        <v>210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212</v>
      </c>
      <c r="E49" s="295"/>
      <c r="F49" s="298"/>
      <c r="G49" s="296">
        <f>SUM(G47:G48)</f>
        <v>2588</v>
      </c>
      <c r="H49" s="296">
        <f t="shared" ref="H49:Q49" si="20">SUM(H47:H48)</f>
        <v>2994</v>
      </c>
      <c r="I49" s="296">
        <f t="shared" si="20"/>
        <v>3053</v>
      </c>
      <c r="J49" s="296">
        <f t="shared" si="20"/>
        <v>2797</v>
      </c>
      <c r="K49" s="296">
        <f t="shared" si="20"/>
        <v>2511</v>
      </c>
      <c r="L49" s="296">
        <f t="shared" si="20"/>
        <v>2277</v>
      </c>
      <c r="M49" s="297">
        <f t="shared" si="20"/>
        <v>1872</v>
      </c>
      <c r="N49" s="297">
        <f t="shared" si="20"/>
        <v>2538</v>
      </c>
      <c r="O49" s="297">
        <f t="shared" si="20"/>
        <v>2182</v>
      </c>
      <c r="P49" s="297">
        <f t="shared" si="20"/>
        <v>2525</v>
      </c>
      <c r="Q49" s="297">
        <f t="shared" si="20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P32" sqref="P32:P39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113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08" t="s">
        <v>114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102</v>
      </c>
      <c r="T3" s="312"/>
      <c r="U3" s="313"/>
    </row>
    <row r="4" spans="1:21" ht="16.5">
      <c r="A4" s="314" t="s">
        <v>16</v>
      </c>
      <c r="B4" s="315"/>
      <c r="C4" s="316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115</v>
      </c>
      <c r="T4" s="13" t="s">
        <v>29</v>
      </c>
      <c r="U4" s="13" t="s">
        <v>116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17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318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 t="shared" ref="T7:T9" si="3">Q7/S7-1</f>
        <v>-1</v>
      </c>
      <c r="U7" s="29">
        <f>U21+U33</f>
        <v>15335</v>
      </c>
    </row>
    <row r="8" spans="1:21" ht="15.75" customHeight="1">
      <c r="A8" s="25"/>
      <c r="B8" s="318"/>
      <c r="C8" s="27" t="s">
        <v>35</v>
      </c>
      <c r="D8" s="10"/>
      <c r="E8" s="28">
        <f t="shared" ref="E8:P8" si="4">E22+E34+E43</f>
        <v>152</v>
      </c>
      <c r="F8" s="28">
        <f t="shared" si="4"/>
        <v>150</v>
      </c>
      <c r="G8" s="28">
        <f t="shared" si="4"/>
        <v>50</v>
      </c>
      <c r="H8" s="28">
        <f t="shared" si="4"/>
        <v>0</v>
      </c>
      <c r="I8" s="28">
        <f t="shared" si="4"/>
        <v>86</v>
      </c>
      <c r="J8" s="28">
        <f t="shared" si="4"/>
        <v>47</v>
      </c>
      <c r="K8" s="28">
        <f t="shared" si="4"/>
        <v>7</v>
      </c>
      <c r="L8" s="28">
        <f t="shared" si="4"/>
        <v>6</v>
      </c>
      <c r="M8" s="28">
        <f t="shared" si="4"/>
        <v>30</v>
      </c>
      <c r="N8" s="28">
        <f t="shared" si="4"/>
        <v>0</v>
      </c>
      <c r="O8" s="28">
        <f t="shared" si="4"/>
        <v>5</v>
      </c>
      <c r="P8" s="28">
        <f t="shared" si="4"/>
        <v>5</v>
      </c>
      <c r="Q8" s="29">
        <f t="shared" si="1"/>
        <v>538</v>
      </c>
      <c r="R8" s="23"/>
      <c r="S8" s="29">
        <f>S22+S34</f>
        <v>2683</v>
      </c>
      <c r="T8" s="208">
        <f t="shared" si="3"/>
        <v>-0.79947819604919867</v>
      </c>
      <c r="U8" s="29">
        <f>U22+U34</f>
        <v>1481</v>
      </c>
    </row>
    <row r="9" spans="1:21" ht="15.75" customHeight="1">
      <c r="A9" s="25"/>
      <c r="B9" s="318"/>
      <c r="C9" s="27" t="s">
        <v>55</v>
      </c>
      <c r="D9" s="10"/>
      <c r="E9" s="28">
        <f t="shared" ref="E9:P9" si="5">E23+E35</f>
        <v>3479</v>
      </c>
      <c r="F9" s="28">
        <f t="shared" si="5"/>
        <v>2770</v>
      </c>
      <c r="G9" s="28">
        <f t="shared" si="5"/>
        <v>2816</v>
      </c>
      <c r="H9" s="28">
        <f t="shared" si="5"/>
        <v>2086</v>
      </c>
      <c r="I9" s="28">
        <f t="shared" si="5"/>
        <v>1967</v>
      </c>
      <c r="J9" s="28">
        <f t="shared" si="5"/>
        <v>1786</v>
      </c>
      <c r="K9" s="28">
        <f t="shared" si="5"/>
        <v>1465</v>
      </c>
      <c r="L9" s="28">
        <f t="shared" si="5"/>
        <v>1647</v>
      </c>
      <c r="M9" s="28">
        <f t="shared" si="5"/>
        <v>1604</v>
      </c>
      <c r="N9" s="28">
        <f t="shared" si="5"/>
        <v>1515</v>
      </c>
      <c r="O9" s="28">
        <f t="shared" si="5"/>
        <v>1619</v>
      </c>
      <c r="P9" s="28">
        <f t="shared" si="5"/>
        <v>2344</v>
      </c>
      <c r="Q9" s="29">
        <f t="shared" si="1"/>
        <v>25098</v>
      </c>
      <c r="R9" s="23"/>
      <c r="S9" s="29">
        <f>S23+S35</f>
        <v>59703</v>
      </c>
      <c r="T9" s="188">
        <f t="shared" si="3"/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112</v>
      </c>
      <c r="D10" s="10"/>
      <c r="E10" s="28">
        <f t="shared" ref="E10:P10" si="6">E24+E36</f>
        <v>2326</v>
      </c>
      <c r="F10" s="28">
        <f t="shared" si="6"/>
        <v>2902</v>
      </c>
      <c r="G10" s="28">
        <f t="shared" si="6"/>
        <v>4598</v>
      </c>
      <c r="H10" s="28">
        <f t="shared" si="6"/>
        <v>5747</v>
      </c>
      <c r="I10" s="28">
        <f t="shared" si="6"/>
        <v>5393</v>
      </c>
      <c r="J10" s="28">
        <f t="shared" si="6"/>
        <v>6039</v>
      </c>
      <c r="K10" s="28">
        <f t="shared" si="6"/>
        <v>5998</v>
      </c>
      <c r="L10" s="28">
        <f t="shared" si="6"/>
        <v>5130</v>
      </c>
      <c r="M10" s="28">
        <f t="shared" si="6"/>
        <v>5390</v>
      </c>
      <c r="N10" s="28">
        <f t="shared" si="6"/>
        <v>7000</v>
      </c>
      <c r="O10" s="28">
        <f t="shared" si="6"/>
        <v>6290</v>
      </c>
      <c r="P10" s="28">
        <f t="shared" si="6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7">E25+E37</f>
        <v>2785</v>
      </c>
      <c r="F11" s="33">
        <f t="shared" si="7"/>
        <v>2584</v>
      </c>
      <c r="G11" s="33">
        <f t="shared" si="7"/>
        <v>3573</v>
      </c>
      <c r="H11" s="33">
        <f t="shared" si="7"/>
        <v>2817</v>
      </c>
      <c r="I11" s="33">
        <f t="shared" si="7"/>
        <v>2534</v>
      </c>
      <c r="J11" s="33">
        <f t="shared" si="7"/>
        <v>3012</v>
      </c>
      <c r="K11" s="33">
        <f t="shared" si="7"/>
        <v>2917</v>
      </c>
      <c r="L11" s="33">
        <f t="shared" si="7"/>
        <v>2485</v>
      </c>
      <c r="M11" s="33">
        <f t="shared" si="7"/>
        <v>2632</v>
      </c>
      <c r="N11" s="33">
        <f t="shared" si="7"/>
        <v>2984</v>
      </c>
      <c r="O11" s="33">
        <f t="shared" si="7"/>
        <v>2581</v>
      </c>
      <c r="P11" s="33">
        <f t="shared" si="7"/>
        <v>3400</v>
      </c>
      <c r="Q11" s="34">
        <f t="shared" si="1"/>
        <v>34304</v>
      </c>
      <c r="R11" s="23"/>
      <c r="S11" s="23">
        <f>S25+S37</f>
        <v>37719</v>
      </c>
      <c r="T11" s="189">
        <f t="shared" ref="T11:T15" si="8"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58</v>
      </c>
      <c r="D12" s="10"/>
      <c r="E12" s="28">
        <f t="shared" ref="E12:P12" si="9">E26+E38</f>
        <v>585</v>
      </c>
      <c r="F12" s="28">
        <f t="shared" si="9"/>
        <v>577</v>
      </c>
      <c r="G12" s="28">
        <f t="shared" si="9"/>
        <v>1013</v>
      </c>
      <c r="H12" s="28">
        <f t="shared" si="9"/>
        <v>981</v>
      </c>
      <c r="I12" s="28">
        <f t="shared" si="9"/>
        <v>819</v>
      </c>
      <c r="J12" s="28">
        <f t="shared" si="9"/>
        <v>778</v>
      </c>
      <c r="K12" s="28">
        <f t="shared" si="9"/>
        <v>639</v>
      </c>
      <c r="L12" s="28">
        <f t="shared" si="9"/>
        <v>790</v>
      </c>
      <c r="M12" s="28">
        <f t="shared" si="9"/>
        <v>718</v>
      </c>
      <c r="N12" s="28">
        <f t="shared" si="9"/>
        <v>497</v>
      </c>
      <c r="O12" s="28">
        <f t="shared" si="9"/>
        <v>840</v>
      </c>
      <c r="P12" s="28">
        <f t="shared" si="9"/>
        <v>1068</v>
      </c>
      <c r="Q12" s="29">
        <f t="shared" si="1"/>
        <v>9305</v>
      </c>
      <c r="R12" s="23"/>
      <c r="S12" s="29">
        <f>S26+S38</f>
        <v>14806</v>
      </c>
      <c r="T12" s="188">
        <f t="shared" si="8"/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118</v>
      </c>
      <c r="D13" s="10"/>
      <c r="E13" s="33">
        <f t="shared" ref="E13:P13" si="10">E27+E39</f>
        <v>95</v>
      </c>
      <c r="F13" s="33">
        <f t="shared" si="10"/>
        <v>112</v>
      </c>
      <c r="G13" s="33">
        <f t="shared" si="10"/>
        <v>118</v>
      </c>
      <c r="H13" s="33">
        <f t="shared" si="10"/>
        <v>123</v>
      </c>
      <c r="I13" s="33">
        <f t="shared" si="10"/>
        <v>85</v>
      </c>
      <c r="J13" s="33">
        <f t="shared" si="10"/>
        <v>100</v>
      </c>
      <c r="K13" s="33">
        <f t="shared" si="10"/>
        <v>100</v>
      </c>
      <c r="L13" s="33">
        <f t="shared" si="10"/>
        <v>69</v>
      </c>
      <c r="M13" s="33">
        <f t="shared" si="10"/>
        <v>129</v>
      </c>
      <c r="N13" s="33">
        <f t="shared" si="10"/>
        <v>119</v>
      </c>
      <c r="O13" s="33">
        <f t="shared" si="10"/>
        <v>111</v>
      </c>
      <c r="P13" s="33">
        <f t="shared" si="10"/>
        <v>145</v>
      </c>
      <c r="Q13" s="34">
        <f t="shared" si="1"/>
        <v>1306</v>
      </c>
      <c r="R13" s="23"/>
      <c r="S13" s="23">
        <f>S27+S39</f>
        <v>2735</v>
      </c>
      <c r="T13" s="189">
        <f t="shared" si="8"/>
        <v>-0.52248628884826331</v>
      </c>
      <c r="U13" s="23">
        <f>U27+U39</f>
        <v>3289</v>
      </c>
    </row>
    <row r="14" spans="1:21" ht="15.75" customHeight="1">
      <c r="A14" s="150"/>
      <c r="B14" s="319" t="s">
        <v>95</v>
      </c>
      <c r="C14" s="320"/>
      <c r="D14" s="10"/>
      <c r="E14" s="151">
        <f>E28+E40</f>
        <v>10321</v>
      </c>
      <c r="F14" s="151">
        <f t="shared" ref="F14:P14" si="11">F28+F40</f>
        <v>9574</v>
      </c>
      <c r="G14" s="151">
        <f t="shared" si="11"/>
        <v>12870</v>
      </c>
      <c r="H14" s="151">
        <f t="shared" si="11"/>
        <v>12531</v>
      </c>
      <c r="I14" s="151">
        <f t="shared" si="11"/>
        <v>11910</v>
      </c>
      <c r="J14" s="151">
        <f t="shared" si="11"/>
        <v>12372</v>
      </c>
      <c r="K14" s="151">
        <f>K28+K40</f>
        <v>11813</v>
      </c>
      <c r="L14" s="151">
        <f t="shared" si="11"/>
        <v>10771</v>
      </c>
      <c r="M14" s="151">
        <f t="shared" si="11"/>
        <v>11489</v>
      </c>
      <c r="N14" s="151">
        <f t="shared" si="11"/>
        <v>13359</v>
      </c>
      <c r="O14" s="151">
        <f t="shared" si="11"/>
        <v>12415</v>
      </c>
      <c r="P14" s="151">
        <f t="shared" si="11"/>
        <v>15116</v>
      </c>
      <c r="Q14" s="152">
        <f t="shared" si="1"/>
        <v>144541</v>
      </c>
      <c r="R14" s="23"/>
      <c r="S14" s="170">
        <f>SUM(S6:S13)</f>
        <v>139883</v>
      </c>
      <c r="T14" s="190">
        <f t="shared" si="8"/>
        <v>3.3299257236404811E-2</v>
      </c>
      <c r="U14" s="170">
        <f>SUM(U6:U13)</f>
        <v>142710</v>
      </c>
    </row>
    <row r="15" spans="1:21" ht="15.75" customHeight="1">
      <c r="A15" s="39"/>
      <c r="B15" s="306" t="s">
        <v>81</v>
      </c>
      <c r="C15" s="307"/>
      <c r="D15" s="153"/>
      <c r="E15" s="193">
        <f t="shared" ref="E15:P15" si="12">E14+E44</f>
        <v>10321</v>
      </c>
      <c r="F15" s="193">
        <f t="shared" si="12"/>
        <v>9724</v>
      </c>
      <c r="G15" s="193">
        <f t="shared" si="12"/>
        <v>12870</v>
      </c>
      <c r="H15" s="193">
        <f t="shared" si="12"/>
        <v>12531</v>
      </c>
      <c r="I15" s="193">
        <f t="shared" si="12"/>
        <v>11982</v>
      </c>
      <c r="J15" s="193">
        <f t="shared" si="12"/>
        <v>12372</v>
      </c>
      <c r="K15" s="193">
        <f t="shared" si="12"/>
        <v>11814</v>
      </c>
      <c r="L15" s="193">
        <f t="shared" si="12"/>
        <v>10771</v>
      </c>
      <c r="M15" s="193">
        <f t="shared" si="12"/>
        <v>11489</v>
      </c>
      <c r="N15" s="193">
        <f t="shared" si="12"/>
        <v>13359</v>
      </c>
      <c r="O15" s="193">
        <f t="shared" si="12"/>
        <v>12415</v>
      </c>
      <c r="P15" s="193">
        <f t="shared" si="12"/>
        <v>15116</v>
      </c>
      <c r="Q15" s="194">
        <f>SUM(E15:P15)</f>
        <v>144764</v>
      </c>
      <c r="R15" s="195"/>
      <c r="S15" s="194">
        <f>S14+S44</f>
        <v>141047</v>
      </c>
      <c r="T15" s="196">
        <f t="shared" si="8"/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4" t="s">
        <v>39</v>
      </c>
      <c r="B18" s="315"/>
      <c r="C18" s="316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115</v>
      </c>
      <c r="T18" s="13" t="s">
        <v>29</v>
      </c>
      <c r="U18" s="13" t="s">
        <v>116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17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3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318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318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18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3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111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3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3"/>
        <v>25905</v>
      </c>
      <c r="R25" s="23"/>
      <c r="S25" s="23">
        <v>28292</v>
      </c>
      <c r="T25" s="182">
        <f t="shared" ref="T25:T28" si="14"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57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3"/>
        <v>5683</v>
      </c>
      <c r="R26" s="23"/>
      <c r="S26" s="29">
        <v>9075</v>
      </c>
      <c r="T26" s="181">
        <f t="shared" si="14"/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118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3"/>
        <v>1291</v>
      </c>
      <c r="R27" s="23"/>
      <c r="S27" s="23">
        <v>2697</v>
      </c>
      <c r="T27" s="182">
        <f t="shared" si="14"/>
        <v>-0.52131998516870603</v>
      </c>
      <c r="U27" s="34">
        <v>3215</v>
      </c>
    </row>
    <row r="28" spans="1:21" ht="15.75" customHeight="1">
      <c r="A28" s="39"/>
      <c r="B28" s="326" t="s">
        <v>82</v>
      </c>
      <c r="C28" s="327"/>
      <c r="D28" s="42"/>
      <c r="E28" s="43">
        <f t="shared" ref="E28:P28" si="15">SUM(E20:E27)</f>
        <v>6817</v>
      </c>
      <c r="F28" s="43">
        <f t="shared" si="15"/>
        <v>6571</v>
      </c>
      <c r="G28" s="43">
        <f t="shared" si="15"/>
        <v>7719</v>
      </c>
      <c r="H28" s="43">
        <f t="shared" si="15"/>
        <v>8130</v>
      </c>
      <c r="I28" s="43">
        <f t="shared" si="15"/>
        <v>7753</v>
      </c>
      <c r="J28" s="43">
        <f t="shared" si="15"/>
        <v>8420</v>
      </c>
      <c r="K28" s="43">
        <f t="shared" si="15"/>
        <v>8210</v>
      </c>
      <c r="L28" s="43">
        <f t="shared" si="15"/>
        <v>7517</v>
      </c>
      <c r="M28" s="43">
        <f t="shared" si="15"/>
        <v>8106</v>
      </c>
      <c r="N28" s="43">
        <f t="shared" si="15"/>
        <v>10008</v>
      </c>
      <c r="O28" s="43">
        <f t="shared" si="15"/>
        <v>9062</v>
      </c>
      <c r="P28" s="43">
        <f t="shared" si="15"/>
        <v>11351</v>
      </c>
      <c r="Q28" s="44">
        <f>SUM(E28:P28)</f>
        <v>99664</v>
      </c>
      <c r="R28" s="45"/>
      <c r="S28" s="44">
        <f>SUM(S20:S27)</f>
        <v>69036</v>
      </c>
      <c r="T28" s="183">
        <f t="shared" si="14"/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4" t="s">
        <v>45</v>
      </c>
      <c r="B30" s="315"/>
      <c r="C30" s="316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115</v>
      </c>
      <c r="T30" s="13" t="s">
        <v>29</v>
      </c>
      <c r="U30" s="13" t="s">
        <v>116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17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6">SUM(E32:P32)</f>
        <v>4360</v>
      </c>
      <c r="R32" s="23"/>
      <c r="S32" s="22">
        <v>6225</v>
      </c>
      <c r="T32" s="180">
        <f t="shared" ref="T32:T35" si="17">Q32/S32-1</f>
        <v>-0.29959839357429718</v>
      </c>
      <c r="U32" s="22">
        <v>7291</v>
      </c>
    </row>
    <row r="33" spans="1:21" ht="15.75" customHeight="1">
      <c r="A33" s="25"/>
      <c r="B33" s="318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6"/>
        <v>0</v>
      </c>
      <c r="R33" s="23"/>
      <c r="S33" s="29">
        <v>8880</v>
      </c>
      <c r="T33" s="181">
        <f t="shared" si="17"/>
        <v>-1</v>
      </c>
      <c r="U33" s="29">
        <v>15335</v>
      </c>
    </row>
    <row r="34" spans="1:21" ht="15.75" customHeight="1">
      <c r="A34" s="25"/>
      <c r="B34" s="318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6"/>
        <v>388</v>
      </c>
      <c r="R34" s="23"/>
      <c r="S34" s="29">
        <v>2683</v>
      </c>
      <c r="T34" s="208">
        <f t="shared" si="17"/>
        <v>-0.85538576220648532</v>
      </c>
      <c r="U34" s="29">
        <v>1481</v>
      </c>
    </row>
    <row r="35" spans="1:21" ht="15.75" customHeight="1">
      <c r="A35" s="25"/>
      <c r="B35" s="318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6"/>
        <v>9421</v>
      </c>
      <c r="R35" s="23"/>
      <c r="S35" s="29">
        <v>37863</v>
      </c>
      <c r="T35" s="181">
        <f t="shared" si="17"/>
        <v>-0.75118189261284107</v>
      </c>
      <c r="U35" s="29">
        <v>37437</v>
      </c>
    </row>
    <row r="36" spans="1:21" ht="15.75" customHeight="1">
      <c r="A36" s="25"/>
      <c r="B36" s="219"/>
      <c r="C36" s="27" t="s">
        <v>111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6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6"/>
        <v>8399</v>
      </c>
      <c r="R37" s="23"/>
      <c r="S37" s="23">
        <v>9427</v>
      </c>
      <c r="T37" s="182">
        <f t="shared" ref="T37:T38" si="18"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57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6"/>
        <v>3622</v>
      </c>
      <c r="R38" s="23"/>
      <c r="S38" s="29">
        <v>5731</v>
      </c>
      <c r="T38" s="181">
        <f t="shared" si="18"/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117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6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326" t="s">
        <v>98</v>
      </c>
      <c r="C40" s="327"/>
      <c r="D40" s="42"/>
      <c r="E40" s="43">
        <f>SUM(E32:E39)</f>
        <v>3504</v>
      </c>
      <c r="F40" s="43">
        <f t="shared" ref="F40:P40" si="19">SUM(F32:F39)</f>
        <v>3003</v>
      </c>
      <c r="G40" s="43">
        <f t="shared" si="19"/>
        <v>5151</v>
      </c>
      <c r="H40" s="43">
        <f t="shared" si="19"/>
        <v>4401</v>
      </c>
      <c r="I40" s="43">
        <f t="shared" si="19"/>
        <v>4157</v>
      </c>
      <c r="J40" s="43">
        <f t="shared" si="19"/>
        <v>3952</v>
      </c>
      <c r="K40" s="43">
        <f t="shared" si="19"/>
        <v>3603</v>
      </c>
      <c r="L40" s="43">
        <f t="shared" si="19"/>
        <v>3254</v>
      </c>
      <c r="M40" s="43">
        <f t="shared" si="19"/>
        <v>3383</v>
      </c>
      <c r="N40" s="43">
        <f t="shared" si="19"/>
        <v>3351</v>
      </c>
      <c r="O40" s="43">
        <f t="shared" si="19"/>
        <v>3353</v>
      </c>
      <c r="P40" s="43">
        <f t="shared" si="19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1" t="s">
        <v>32</v>
      </c>
      <c r="C42" s="62" t="s">
        <v>106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322"/>
      <c r="C43" s="36" t="s">
        <v>105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319" t="s">
        <v>96</v>
      </c>
      <c r="C44" s="320"/>
      <c r="D44" s="42"/>
      <c r="E44" s="43">
        <f>E43+E42</f>
        <v>0</v>
      </c>
      <c r="F44" s="43">
        <f t="shared" ref="F44:Q44" si="20">F43+F42</f>
        <v>150</v>
      </c>
      <c r="G44" s="43">
        <f t="shared" si="20"/>
        <v>0</v>
      </c>
      <c r="H44" s="43">
        <f t="shared" si="20"/>
        <v>0</v>
      </c>
      <c r="I44" s="43">
        <f t="shared" si="20"/>
        <v>72</v>
      </c>
      <c r="J44" s="43">
        <f t="shared" si="20"/>
        <v>0</v>
      </c>
      <c r="K44" s="43">
        <f t="shared" si="20"/>
        <v>1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223</v>
      </c>
      <c r="R44" s="45"/>
      <c r="S44" s="44">
        <f>S43+S42</f>
        <v>1164</v>
      </c>
      <c r="T44" s="183">
        <f t="shared" ref="T44:T45" si="21">Q44/S44-1</f>
        <v>-0.80841924398625431</v>
      </c>
      <c r="U44" s="44">
        <f>U43+U42</f>
        <v>2939</v>
      </c>
    </row>
    <row r="45" spans="1:21" ht="15.75" customHeight="1">
      <c r="A45" s="323" t="s">
        <v>97</v>
      </c>
      <c r="B45" s="324"/>
      <c r="C45" s="325"/>
      <c r="D45" s="42"/>
      <c r="E45" s="69">
        <f>E44+E40</f>
        <v>3504</v>
      </c>
      <c r="F45" s="69">
        <f t="shared" ref="F45:Q45" si="22">F44+F40</f>
        <v>3153</v>
      </c>
      <c r="G45" s="69">
        <f t="shared" si="22"/>
        <v>5151</v>
      </c>
      <c r="H45" s="69">
        <f t="shared" si="22"/>
        <v>4401</v>
      </c>
      <c r="I45" s="69">
        <f t="shared" si="22"/>
        <v>4229</v>
      </c>
      <c r="J45" s="69">
        <f t="shared" si="22"/>
        <v>3952</v>
      </c>
      <c r="K45" s="69">
        <f t="shared" si="22"/>
        <v>3604</v>
      </c>
      <c r="L45" s="69">
        <f t="shared" si="22"/>
        <v>3254</v>
      </c>
      <c r="M45" s="69">
        <f t="shared" si="22"/>
        <v>3383</v>
      </c>
      <c r="N45" s="69">
        <f t="shared" si="22"/>
        <v>3351</v>
      </c>
      <c r="O45" s="69">
        <f t="shared" si="22"/>
        <v>3353</v>
      </c>
      <c r="P45" s="69">
        <f t="shared" si="22"/>
        <v>3765</v>
      </c>
      <c r="Q45" s="70">
        <f t="shared" si="22"/>
        <v>45100</v>
      </c>
      <c r="R45" s="45"/>
      <c r="S45" s="70">
        <f>S44+S40</f>
        <v>72011</v>
      </c>
      <c r="T45" s="185">
        <f t="shared" si="21"/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  <mergeCell ref="B32:B35"/>
    <mergeCell ref="B40:C40"/>
    <mergeCell ref="B42:B43"/>
    <mergeCell ref="B44:C44"/>
    <mergeCell ref="A45:C45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pane="topRight" activeCell="N25" sqref="N25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08" t="s">
        <v>109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102</v>
      </c>
      <c r="T3" s="312"/>
      <c r="U3" s="313"/>
    </row>
    <row r="4" spans="1:21" ht="16.5">
      <c r="A4" s="314" t="s">
        <v>16</v>
      </c>
      <c r="B4" s="315"/>
      <c r="C4" s="316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107</v>
      </c>
      <c r="T4" s="13" t="s">
        <v>29</v>
      </c>
      <c r="U4" s="13" t="s">
        <v>103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17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318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318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318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58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328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329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319" t="s">
        <v>95</v>
      </c>
      <c r="C14" s="320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306" t="s">
        <v>81</v>
      </c>
      <c r="C15" s="307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314" t="s">
        <v>39</v>
      </c>
      <c r="B18" s="315"/>
      <c r="C18" s="316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107</v>
      </c>
      <c r="T18" s="13" t="s">
        <v>29</v>
      </c>
      <c r="U18" s="13" t="s">
        <v>103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17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318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318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18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57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328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329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326" t="s">
        <v>82</v>
      </c>
      <c r="C28" s="327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4" t="s">
        <v>45</v>
      </c>
      <c r="B30" s="315"/>
      <c r="C30" s="316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107</v>
      </c>
      <c r="T30" s="13" t="s">
        <v>29</v>
      </c>
      <c r="U30" s="13" t="s">
        <v>103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17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318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318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318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57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326" t="s">
        <v>98</v>
      </c>
      <c r="C39" s="327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321" t="s">
        <v>32</v>
      </c>
      <c r="C41" s="62" t="s">
        <v>106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 t="shared" ref="T41:T44" si="15">Q41/S41-1</f>
        <v>-0.64408564408564406</v>
      </c>
      <c r="U41" s="173">
        <v>1464</v>
      </c>
    </row>
    <row r="42" spans="1:21" ht="15.75" customHeight="1">
      <c r="A42" s="204"/>
      <c r="B42" s="322"/>
      <c r="C42" s="36" t="s">
        <v>105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 t="shared" si="15"/>
        <v>0.66666666666666674</v>
      </c>
      <c r="U42" s="207">
        <v>0</v>
      </c>
    </row>
    <row r="43" spans="1:21" ht="15.75" customHeight="1">
      <c r="A43" s="150"/>
      <c r="B43" s="319" t="s">
        <v>96</v>
      </c>
      <c r="C43" s="320"/>
      <c r="D43" s="42"/>
      <c r="E43" s="43">
        <f>E42+E41</f>
        <v>72</v>
      </c>
      <c r="F43" s="43">
        <f t="shared" ref="F43:Q43" si="16">F42+F41</f>
        <v>72</v>
      </c>
      <c r="G43" s="43">
        <f t="shared" si="16"/>
        <v>72</v>
      </c>
      <c r="H43" s="43">
        <f t="shared" si="16"/>
        <v>0</v>
      </c>
      <c r="I43" s="43">
        <f t="shared" si="16"/>
        <v>6</v>
      </c>
      <c r="J43" s="43">
        <f t="shared" si="16"/>
        <v>72</v>
      </c>
      <c r="K43" s="43">
        <f t="shared" si="16"/>
        <v>144</v>
      </c>
      <c r="L43" s="43">
        <f t="shared" si="16"/>
        <v>108</v>
      </c>
      <c r="M43" s="43">
        <f t="shared" si="16"/>
        <v>72</v>
      </c>
      <c r="N43" s="43">
        <f t="shared" si="16"/>
        <v>108</v>
      </c>
      <c r="O43" s="43">
        <f t="shared" si="16"/>
        <v>222</v>
      </c>
      <c r="P43" s="43">
        <f t="shared" si="16"/>
        <v>216</v>
      </c>
      <c r="Q43" s="44">
        <f t="shared" si="16"/>
        <v>1164</v>
      </c>
      <c r="R43" s="45"/>
      <c r="S43" s="44">
        <f>S42+S41</f>
        <v>2939</v>
      </c>
      <c r="T43" s="183">
        <f t="shared" si="15"/>
        <v>-0.60394692072133371</v>
      </c>
      <c r="U43" s="44">
        <f>U42+U41</f>
        <v>1464</v>
      </c>
    </row>
    <row r="44" spans="1:21" ht="15.75" customHeight="1">
      <c r="A44" s="324" t="s">
        <v>97</v>
      </c>
      <c r="B44" s="324"/>
      <c r="C44" s="325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81679</v>
      </c>
      <c r="T44" s="185">
        <f t="shared" si="15"/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19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 T6:T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Q42" sqref="Q42:Q43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308" t="s">
        <v>51</v>
      </c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10"/>
      <c r="R4" s="9"/>
      <c r="S4" s="311" t="s">
        <v>102</v>
      </c>
      <c r="T4" s="312"/>
      <c r="U4" s="313"/>
    </row>
    <row r="5" spans="1:21" ht="16.5">
      <c r="A5" s="314" t="s">
        <v>16</v>
      </c>
      <c r="B5" s="315"/>
      <c r="C5" s="316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317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318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318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318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58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328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329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319" t="s">
        <v>95</v>
      </c>
      <c r="C15" s="320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306" t="s">
        <v>81</v>
      </c>
      <c r="C16" s="307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314" t="s">
        <v>39</v>
      </c>
      <c r="B19" s="315"/>
      <c r="C19" s="316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103</v>
      </c>
      <c r="T19" s="13" t="s">
        <v>29</v>
      </c>
      <c r="U19" s="13" t="s">
        <v>104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17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318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318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318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57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328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329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326" t="s">
        <v>82</v>
      </c>
      <c r="C29" s="327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314" t="s">
        <v>45</v>
      </c>
      <c r="B31" s="315"/>
      <c r="C31" s="316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103</v>
      </c>
      <c r="T31" s="13" t="s">
        <v>29</v>
      </c>
      <c r="U31" s="13" t="s">
        <v>104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317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318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318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318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57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326" t="s">
        <v>98</v>
      </c>
      <c r="C40" s="327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1" t="s">
        <v>32</v>
      </c>
      <c r="C42" s="62" t="s">
        <v>106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322"/>
      <c r="C43" s="36" t="s">
        <v>105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319" t="s">
        <v>96</v>
      </c>
      <c r="C44" s="320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324" t="s">
        <v>97</v>
      </c>
      <c r="B45" s="324"/>
      <c r="C45" s="325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110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T19:T20 T30:T32 T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O36" sqref="O36"/>
      <selection pane="topRight" activeCell="O36" sqref="O36"/>
      <selection pane="bottomLeft" activeCell="O36" sqref="O36"/>
      <selection pane="bottomRight" activeCell="G23" sqref="G23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84</v>
      </c>
    </row>
    <row r="3" spans="1:26" ht="20.25" customHeight="1">
      <c r="E3" s="308" t="s">
        <v>85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49</v>
      </c>
      <c r="T3" s="313"/>
    </row>
    <row r="4" spans="1:26" ht="16.5">
      <c r="A4" s="314" t="s">
        <v>17</v>
      </c>
      <c r="B4" s="315"/>
      <c r="C4" s="316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86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87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88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319" t="s">
        <v>95</v>
      </c>
      <c r="C14" s="320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306" t="s">
        <v>81</v>
      </c>
      <c r="C15" s="307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314" t="s">
        <v>39</v>
      </c>
      <c r="B17" s="315"/>
      <c r="C17" s="316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89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88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314" t="s">
        <v>45</v>
      </c>
      <c r="B29" s="315"/>
      <c r="C29" s="316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89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88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90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O36" sqref="O36"/>
      <selection pane="topRight" activeCell="O36" sqref="O36"/>
      <selection pane="bottomLeft" activeCell="O36" sqref="O36"/>
      <selection pane="bottomRight" activeCell="J27" sqref="J27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120</v>
      </c>
    </row>
    <row r="3" spans="1:23" ht="20.25" customHeight="1">
      <c r="E3" s="308" t="s">
        <v>121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122</v>
      </c>
      <c r="T3" s="313"/>
    </row>
    <row r="4" spans="1:23" ht="16.5">
      <c r="A4" s="314" t="s">
        <v>123</v>
      </c>
      <c r="B4" s="315"/>
      <c r="C4" s="316"/>
      <c r="D4" s="10"/>
      <c r="E4" s="11" t="s">
        <v>2</v>
      </c>
      <c r="F4" s="12" t="s">
        <v>124</v>
      </c>
      <c r="G4" s="12" t="s">
        <v>125</v>
      </c>
      <c r="H4" s="12" t="s">
        <v>126</v>
      </c>
      <c r="I4" s="12" t="s">
        <v>127</v>
      </c>
      <c r="J4" s="12" t="s">
        <v>128</v>
      </c>
      <c r="K4" s="12" t="s">
        <v>129</v>
      </c>
      <c r="L4" s="12" t="s">
        <v>130</v>
      </c>
      <c r="M4" s="12" t="s">
        <v>131</v>
      </c>
      <c r="N4" s="12" t="s">
        <v>132</v>
      </c>
      <c r="O4" s="12" t="s">
        <v>133</v>
      </c>
      <c r="P4" s="12" t="s">
        <v>134</v>
      </c>
      <c r="Q4" s="13" t="s">
        <v>135</v>
      </c>
      <c r="R4" s="14"/>
      <c r="S4" s="13" t="s">
        <v>136</v>
      </c>
      <c r="T4" s="13" t="s">
        <v>137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135</v>
      </c>
      <c r="B6" s="221" t="s">
        <v>138</v>
      </c>
      <c r="C6" s="20" t="s">
        <v>139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140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141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86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142</v>
      </c>
      <c r="C10" s="32" t="s">
        <v>91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143</v>
      </c>
      <c r="C11" s="27" t="s">
        <v>144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145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319" t="s">
        <v>146</v>
      </c>
      <c r="C14" s="320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306" t="s">
        <v>147</v>
      </c>
      <c r="C15" s="307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314" t="s">
        <v>148</v>
      </c>
      <c r="B17" s="315"/>
      <c r="C17" s="316"/>
      <c r="D17" s="10"/>
      <c r="E17" s="235" t="s">
        <v>2</v>
      </c>
      <c r="F17" s="236" t="s">
        <v>124</v>
      </c>
      <c r="G17" s="236" t="s">
        <v>125</v>
      </c>
      <c r="H17" s="236" t="s">
        <v>126</v>
      </c>
      <c r="I17" s="236" t="s">
        <v>127</v>
      </c>
      <c r="J17" s="236" t="s">
        <v>128</v>
      </c>
      <c r="K17" s="236" t="s">
        <v>8</v>
      </c>
      <c r="L17" s="236" t="s">
        <v>149</v>
      </c>
      <c r="M17" s="236" t="s">
        <v>150</v>
      </c>
      <c r="N17" s="236" t="s">
        <v>151</v>
      </c>
      <c r="O17" s="236" t="s">
        <v>152</v>
      </c>
      <c r="P17" s="236" t="s">
        <v>153</v>
      </c>
      <c r="Q17" s="236" t="s">
        <v>154</v>
      </c>
      <c r="R17" s="14"/>
      <c r="S17" s="13" t="s">
        <v>92</v>
      </c>
      <c r="T17" s="13" t="s">
        <v>155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156</v>
      </c>
      <c r="B19" s="221" t="s">
        <v>157</v>
      </c>
      <c r="C19" s="20" t="s">
        <v>158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159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160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161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162</v>
      </c>
      <c r="C23" s="32" t="s">
        <v>163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164</v>
      </c>
      <c r="C24" s="27" t="s">
        <v>165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166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154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314" t="s">
        <v>167</v>
      </c>
      <c r="B29" s="315"/>
      <c r="C29" s="316"/>
      <c r="D29" s="10"/>
      <c r="E29" s="235" t="s">
        <v>2</v>
      </c>
      <c r="F29" s="236" t="s">
        <v>168</v>
      </c>
      <c r="G29" s="236" t="s">
        <v>169</v>
      </c>
      <c r="H29" s="236" t="s">
        <v>170</v>
      </c>
      <c r="I29" s="236" t="s">
        <v>171</v>
      </c>
      <c r="J29" s="236" t="s">
        <v>172</v>
      </c>
      <c r="K29" s="236" t="s">
        <v>8</v>
      </c>
      <c r="L29" s="236" t="s">
        <v>149</v>
      </c>
      <c r="M29" s="236" t="s">
        <v>150</v>
      </c>
      <c r="N29" s="236" t="s">
        <v>151</v>
      </c>
      <c r="O29" s="236" t="s">
        <v>152</v>
      </c>
      <c r="P29" s="236" t="s">
        <v>153</v>
      </c>
      <c r="Q29" s="236" t="s">
        <v>154</v>
      </c>
      <c r="R29" s="14"/>
      <c r="S29" s="13" t="s">
        <v>92</v>
      </c>
      <c r="T29" s="13" t="s">
        <v>155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156</v>
      </c>
      <c r="B31" s="221" t="s">
        <v>157</v>
      </c>
      <c r="C31" s="20" t="s">
        <v>158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159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160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161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162</v>
      </c>
      <c r="C35" s="32" t="s">
        <v>163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164</v>
      </c>
      <c r="C36" s="27" t="s">
        <v>165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166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154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173</v>
      </c>
      <c r="B40" s="223" t="s">
        <v>157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154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174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17" sqref="I17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94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84</v>
      </c>
    </row>
    <row r="3" spans="1:20" ht="20.25" customHeight="1">
      <c r="E3" s="332" t="s">
        <v>93</v>
      </c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  <c r="R3" s="258"/>
      <c r="S3" s="330" t="s">
        <v>49</v>
      </c>
      <c r="T3" s="331"/>
    </row>
    <row r="4" spans="1:20" ht="16.5">
      <c r="A4" s="314" t="s">
        <v>175</v>
      </c>
      <c r="B4" s="315"/>
      <c r="C4" s="316"/>
      <c r="D4" s="10"/>
      <c r="E4" s="235" t="s">
        <v>2</v>
      </c>
      <c r="F4" s="259" t="s">
        <v>168</v>
      </c>
      <c r="G4" s="259" t="s">
        <v>169</v>
      </c>
      <c r="H4" s="259" t="s">
        <v>170</v>
      </c>
      <c r="I4" s="259" t="s">
        <v>171</v>
      </c>
      <c r="J4" s="259" t="s">
        <v>172</v>
      </c>
      <c r="K4" s="259" t="s">
        <v>176</v>
      </c>
      <c r="L4" s="259" t="s">
        <v>177</v>
      </c>
      <c r="M4" s="259" t="s">
        <v>178</v>
      </c>
      <c r="N4" s="259" t="s">
        <v>179</v>
      </c>
      <c r="O4" s="259" t="s">
        <v>180</v>
      </c>
      <c r="P4" s="259" t="s">
        <v>181</v>
      </c>
      <c r="Q4" s="236" t="s">
        <v>182</v>
      </c>
      <c r="R4" s="260"/>
      <c r="S4" s="236" t="s">
        <v>183</v>
      </c>
      <c r="T4" s="236" t="s">
        <v>184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182</v>
      </c>
      <c r="B6" s="221" t="s">
        <v>185</v>
      </c>
      <c r="C6" s="20" t="s">
        <v>186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187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188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86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189</v>
      </c>
      <c r="C10" s="32" t="s">
        <v>91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190</v>
      </c>
      <c r="C11" s="27" t="s">
        <v>191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192</v>
      </c>
      <c r="C12" s="32" t="s">
        <v>193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194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182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314" t="s">
        <v>195</v>
      </c>
      <c r="B17" s="315"/>
      <c r="C17" s="316"/>
      <c r="D17" s="10"/>
      <c r="E17" s="235" t="s">
        <v>2</v>
      </c>
      <c r="F17" s="259" t="s">
        <v>168</v>
      </c>
      <c r="G17" s="259" t="s">
        <v>169</v>
      </c>
      <c r="H17" s="259" t="s">
        <v>170</v>
      </c>
      <c r="I17" s="259" t="s">
        <v>171</v>
      </c>
      <c r="J17" s="259" t="s">
        <v>172</v>
      </c>
      <c r="K17" s="259" t="s">
        <v>176</v>
      </c>
      <c r="L17" s="259" t="s">
        <v>177</v>
      </c>
      <c r="M17" s="259" t="s">
        <v>178</v>
      </c>
      <c r="N17" s="259" t="s">
        <v>179</v>
      </c>
      <c r="O17" s="259" t="s">
        <v>180</v>
      </c>
      <c r="P17" s="259" t="s">
        <v>181</v>
      </c>
      <c r="Q17" s="236" t="s">
        <v>182</v>
      </c>
      <c r="R17" s="260"/>
      <c r="S17" s="236" t="s">
        <v>183</v>
      </c>
      <c r="T17" s="236" t="s">
        <v>184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196</v>
      </c>
      <c r="B19" s="221" t="s">
        <v>185</v>
      </c>
      <c r="C19" s="20" t="s">
        <v>186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187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188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197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189</v>
      </c>
      <c r="C23" s="32" t="s">
        <v>198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190</v>
      </c>
      <c r="C24" s="27" t="s">
        <v>191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192</v>
      </c>
      <c r="C25" s="32" t="s">
        <v>193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194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182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314" t="s">
        <v>199</v>
      </c>
      <c r="B29" s="315"/>
      <c r="C29" s="316"/>
      <c r="D29" s="10"/>
      <c r="E29" s="235" t="s">
        <v>2</v>
      </c>
      <c r="F29" s="259" t="s">
        <v>168</v>
      </c>
      <c r="G29" s="259" t="s">
        <v>169</v>
      </c>
      <c r="H29" s="259" t="s">
        <v>170</v>
      </c>
      <c r="I29" s="259" t="s">
        <v>171</v>
      </c>
      <c r="J29" s="259" t="s">
        <v>172</v>
      </c>
      <c r="K29" s="259" t="s">
        <v>176</v>
      </c>
      <c r="L29" s="259" t="s">
        <v>177</v>
      </c>
      <c r="M29" s="259" t="s">
        <v>178</v>
      </c>
      <c r="N29" s="259" t="s">
        <v>179</v>
      </c>
      <c r="O29" s="259" t="s">
        <v>180</v>
      </c>
      <c r="P29" s="259" t="s">
        <v>181</v>
      </c>
      <c r="Q29" s="236" t="s">
        <v>182</v>
      </c>
      <c r="R29" s="260"/>
      <c r="S29" s="236" t="s">
        <v>183</v>
      </c>
      <c r="T29" s="236" t="s">
        <v>184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196</v>
      </c>
      <c r="B31" s="249" t="s">
        <v>185</v>
      </c>
      <c r="C31" s="250" t="s">
        <v>186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187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188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197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189</v>
      </c>
      <c r="C35" s="32" t="s">
        <v>198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190</v>
      </c>
      <c r="C36" s="27" t="s">
        <v>191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192</v>
      </c>
      <c r="C37" s="32" t="s">
        <v>193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182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200</v>
      </c>
      <c r="B40" s="223" t="s">
        <v>185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182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201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78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79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335" t="s">
        <v>99</v>
      </c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</row>
    <row r="3" spans="2:16">
      <c r="B3" s="90" t="s">
        <v>59</v>
      </c>
      <c r="C3" s="91"/>
      <c r="D3" s="92"/>
      <c r="E3" s="158" t="s">
        <v>77</v>
      </c>
      <c r="F3" s="158" t="s">
        <v>77</v>
      </c>
      <c r="G3" s="158" t="s">
        <v>77</v>
      </c>
      <c r="H3" s="165" t="s">
        <v>77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60</v>
      </c>
      <c r="C5" s="94"/>
      <c r="D5" s="95" t="s">
        <v>61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62</v>
      </c>
      <c r="C6" s="97" t="s">
        <v>63</v>
      </c>
      <c r="D6" s="98" t="s">
        <v>64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61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65</v>
      </c>
      <c r="D9" s="107" t="s">
        <v>64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66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62</v>
      </c>
      <c r="C11" s="110"/>
      <c r="D11" s="104" t="s">
        <v>61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67</v>
      </c>
      <c r="D12" s="107" t="s">
        <v>64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61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68</v>
      </c>
      <c r="D15" s="107" t="s">
        <v>64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61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69</v>
      </c>
      <c r="D18" s="117" t="s">
        <v>64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70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61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71</v>
      </c>
      <c r="D21" s="107" t="s">
        <v>64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72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62</v>
      </c>
      <c r="C23" s="123"/>
      <c r="D23" s="104" t="s">
        <v>61</v>
      </c>
      <c r="E23" s="137"/>
      <c r="F23" s="137"/>
      <c r="G23" s="137"/>
      <c r="H23" s="166"/>
    </row>
    <row r="24" spans="2:8">
      <c r="B24" s="105"/>
      <c r="C24" s="106" t="s">
        <v>73</v>
      </c>
      <c r="D24" s="107" t="s">
        <v>64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61</v>
      </c>
      <c r="E26" s="137"/>
      <c r="F26" s="137"/>
      <c r="G26" s="137"/>
      <c r="H26" s="166"/>
    </row>
    <row r="27" spans="2:8">
      <c r="B27" s="105"/>
      <c r="C27" s="106" t="s">
        <v>74</v>
      </c>
      <c r="D27" s="107" t="s">
        <v>64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61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75</v>
      </c>
      <c r="D30" s="107" t="s">
        <v>64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61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69</v>
      </c>
      <c r="D33" s="117" t="s">
        <v>64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70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61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76</v>
      </c>
      <c r="C36" s="130"/>
      <c r="D36" s="107" t="s">
        <v>64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100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Cover</vt:lpstr>
      <vt:lpstr>Total Sales Vol. 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Cover!Print_Area</vt:lpstr>
      <vt:lpstr>'Total Sales Vol. 2016'!Print_Area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유재오(Yoo, Jae Oh) / IR팀</cp:lastModifiedBy>
  <cp:lastPrinted>2017-01-02T04:38:38Z</cp:lastPrinted>
  <dcterms:created xsi:type="dcterms:W3CDTF">2011-07-04T02:47:06Z</dcterms:created>
  <dcterms:modified xsi:type="dcterms:W3CDTF">2017-01-02T05:02:34Z</dcterms:modified>
</cp:coreProperties>
</file>